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Karloz Dz\AppData\Local\Temp\Rar$DIa10084.33092.rartemp\"/>
    </mc:Choice>
  </mc:AlternateContent>
  <xr:revisionPtr revIDLastSave="0" documentId="13_ncr:1_{498657D9-698A-498E-8BF0-6D63291B4885}" xr6:coauthVersionLast="47" xr6:coauthVersionMax="47" xr10:uidLastSave="{00000000-0000-0000-0000-000000000000}"/>
  <bookViews>
    <workbookView xWindow="-108" yWindow="-108" windowWidth="23256" windowHeight="12456" tabRatio="906" activeTab="3" xr2:uid="{00000000-000D-0000-FFFF-FFFF00000000}"/>
  </bookViews>
  <sheets>
    <sheet name="PRESUPUESTO OFICIAL (Entidad.)" sheetId="270" r:id="rId1"/>
    <sheet name="APU (Entidad) " sheetId="278" r:id="rId2"/>
    <sheet name="MEMORIAS DE CÁLCULO OK" sheetId="279" r:id="rId3"/>
    <sheet name="CRONOGRAMA" sheetId="280" r:id="rId4"/>
    <sheet name="FLUJO DE FONDOS" sheetId="281" r:id="rId5"/>
    <sheet name="PRESUPUESTO OFICIAL (Entidad)" sheetId="265" state="hidden" r:id="rId6"/>
    <sheet name="MEMORIAS (Entidad) (2)" sheetId="276" state="hidden" r:id="rId7"/>
    <sheet name="INDICAR CÓDIGO DEL ITEM DE PAGO" sheetId="268" state="hidden" r:id="rId8"/>
  </sheets>
  <definedNames>
    <definedName name="\0" localSheetId="1">#REF!</definedName>
    <definedName name="\0" localSheetId="6">#REF!</definedName>
    <definedName name="\0" localSheetId="0">#REF!</definedName>
    <definedName name="\0">#REF!</definedName>
    <definedName name="\00" localSheetId="1">#REF!</definedName>
    <definedName name="\00" localSheetId="6">#REF!</definedName>
    <definedName name="\00" localSheetId="0">#REF!</definedName>
    <definedName name="\00">#REF!</definedName>
    <definedName name="\a" localSheetId="1">#REF!</definedName>
    <definedName name="\a" localSheetId="7">#REF!</definedName>
    <definedName name="\a">#REF!</definedName>
    <definedName name="\AA">#REF!</definedName>
    <definedName name="\b" localSheetId="2">#REF!</definedName>
    <definedName name="\b">#REF!</definedName>
    <definedName name="\bb">#REF!</definedName>
    <definedName name="\E">#REF!</definedName>
    <definedName name="\EE">#REF!</definedName>
    <definedName name="\eliminar" localSheetId="2">#REF!</definedName>
    <definedName name="\eliminar">#REF!</definedName>
    <definedName name="\eliminar1" localSheetId="2">#REF!</definedName>
    <definedName name="\eliminar1">#REF!</definedName>
    <definedName name="\G" localSheetId="1">#REF!</definedName>
    <definedName name="\G" localSheetId="6">#REF!</definedName>
    <definedName name="\G" localSheetId="0">#REF!</definedName>
    <definedName name="\G">#REF!</definedName>
    <definedName name="\k" localSheetId="1">#REF!</definedName>
    <definedName name="\k" localSheetId="6">#REF!</definedName>
    <definedName name="\k" localSheetId="0">#REF!</definedName>
    <definedName name="\k">#REF!</definedName>
    <definedName name="\l" localSheetId="1">#REF!</definedName>
    <definedName name="\l" localSheetId="6">#REF!</definedName>
    <definedName name="\l" localSheetId="0">#REF!</definedName>
    <definedName name="\l">#REF!</definedName>
    <definedName name="\M" localSheetId="1">#REF!</definedName>
    <definedName name="\M" localSheetId="6">#REF!</definedName>
    <definedName name="\M" localSheetId="0">#REF!</definedName>
    <definedName name="\M">#REF!</definedName>
    <definedName name="\ñ" localSheetId="1">#REF!</definedName>
    <definedName name="\ñ" localSheetId="6">#REF!</definedName>
    <definedName name="\ñ" localSheetId="0">#REF!</definedName>
    <definedName name="\ñ">#REF!</definedName>
    <definedName name="\P" localSheetId="1">#REF!</definedName>
    <definedName name="\P" localSheetId="6">#REF!</definedName>
    <definedName name="\P" localSheetId="0">#REF!</definedName>
    <definedName name="\P">#REF!</definedName>
    <definedName name="\q" localSheetId="2">#REF!</definedName>
    <definedName name="\q">#REF!</definedName>
    <definedName name="\R" localSheetId="1">#REF!</definedName>
    <definedName name="\R" localSheetId="6">#REF!</definedName>
    <definedName name="\R" localSheetId="0">#REF!</definedName>
    <definedName name="\R">#REF!</definedName>
    <definedName name="\s" localSheetId="1">#REF!</definedName>
    <definedName name="\s" localSheetId="7">#REF!</definedName>
    <definedName name="\s">#REF!</definedName>
    <definedName name="\V">#REF!</definedName>
    <definedName name="\X" localSheetId="1">'APU (Entidad) '!ERR</definedName>
    <definedName name="\X" localSheetId="3">CRONOGRAMA!ERR</definedName>
    <definedName name="\X" localSheetId="4">'FLUJO DE FONDOS'!ERR</definedName>
    <definedName name="\X" localSheetId="7">'INDICAR CÓDIGO DEL ITEM DE PAGO'!ERR</definedName>
    <definedName name="\X" localSheetId="6">'MEMORIAS (Entidad) (2)'!ERR</definedName>
    <definedName name="\X" localSheetId="2">'MEMORIAS DE CÁLCULO OK'!ERR</definedName>
    <definedName name="\X" localSheetId="0">'PRESUPUESTO OFICIAL (Entidad.)'!ERR</definedName>
    <definedName name="\X">[0]!ERR</definedName>
    <definedName name="\Z" localSheetId="1">'APU (Entidad) '!ERR</definedName>
    <definedName name="\Z" localSheetId="3">CRONOGRAMA!ERR</definedName>
    <definedName name="\Z" localSheetId="4">'FLUJO DE FONDOS'!ERR</definedName>
    <definedName name="\Z" localSheetId="7">'INDICAR CÓDIGO DEL ITEM DE PAGO'!ERR</definedName>
    <definedName name="\Z" localSheetId="6">'MEMORIAS (Entidad) (2)'!ERR</definedName>
    <definedName name="\Z" localSheetId="2">'MEMORIAS DE CÁLCULO OK'!ERR</definedName>
    <definedName name="\Z" localSheetId="0">'PRESUPUESTO OFICIAL (Entidad.)'!ERR</definedName>
    <definedName name="\Z">[0]!ERR</definedName>
    <definedName name="_______________________________________f" localSheetId="3">#REF!</definedName>
    <definedName name="_______________________________________f" localSheetId="4">#REF!</definedName>
    <definedName name="_______________________________________f" localSheetId="2">#REF!</definedName>
    <definedName name="_______________________________________f">#REF!</definedName>
    <definedName name="______________________________________f" localSheetId="2">#REF!</definedName>
    <definedName name="______________________________________f">#REF!</definedName>
    <definedName name="_____________________________________f" localSheetId="2">#REF!</definedName>
    <definedName name="_____________________________________f">#REF!</definedName>
    <definedName name="____________________________________f">#REF!</definedName>
    <definedName name="____________________________________PJ50">#REF!</definedName>
    <definedName name="___________________________________f">#REF!</definedName>
    <definedName name="__________________________________f">#REF!</definedName>
    <definedName name="_________________________________f">#REF!</definedName>
    <definedName name="________________________________f">#REF!</definedName>
    <definedName name="_______________________________f">#REF!</definedName>
    <definedName name="______________________________f">#REF!</definedName>
    <definedName name="______________________________IPC2002">#REF!</definedName>
    <definedName name="_____________________________f">#REF!</definedName>
    <definedName name="____________________________f">#REF!</definedName>
    <definedName name="___________________________f">#REF!</definedName>
    <definedName name="__________________________f">#REF!</definedName>
    <definedName name="_________________________f">#REF!</definedName>
    <definedName name="________________________f">#REF!</definedName>
    <definedName name="_______________________f">#REF!</definedName>
    <definedName name="______________________f">#REF!</definedName>
    <definedName name="_____________________f">#REF!</definedName>
    <definedName name="____________________f">#REF!</definedName>
    <definedName name="___________________f">#REF!</definedName>
    <definedName name="__________________f">#REF!</definedName>
    <definedName name="__________________MAT38">#REF!</definedName>
    <definedName name="__________________MAT39">#REF!</definedName>
    <definedName name="__________________MAT40">#REF!</definedName>
    <definedName name="__________________MV4">#REF!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f">#REF!</definedName>
    <definedName name="________________f">#REF!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V1">#REF!</definedName>
    <definedName name="______________f">#REF!</definedName>
    <definedName name="______________TC212">#REF!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f">#REF!</definedName>
    <definedName name="___________f">#REF!</definedName>
    <definedName name="___________tab1">#REF!</definedName>
    <definedName name="___________tab2">#REF!</definedName>
    <definedName name="___________tab3">#REF!</definedName>
    <definedName name="___________TAB4">#REF!</definedName>
    <definedName name="__________f">#REF!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N123">#REF!</definedName>
    <definedName name="_________EQP1" localSheetId="2">#REF!</definedName>
    <definedName name="_________EQP1">#REF!</definedName>
    <definedName name="_________EQP10" localSheetId="2">#REF!</definedName>
    <definedName name="_________EQP10">#REF!</definedName>
    <definedName name="_________EQP11" localSheetId="2">#REF!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#REF!</definedName>
    <definedName name="_________key2" localSheetId="1" hidden="1">#REF!</definedName>
    <definedName name="_________key2" localSheetId="6" hidden="1">#REF!</definedName>
    <definedName name="_________key2" localSheetId="0" hidden="1">#REF!</definedName>
    <definedName name="_________key2" hidden="1">#REF!</definedName>
    <definedName name="_________M14">#REF!</definedName>
    <definedName name="_________MA2" localSheetId="2">#REF!</definedName>
    <definedName name="_________MA2">#REF!</definedName>
    <definedName name="_________MAT1" localSheetId="2">#REF!</definedName>
    <definedName name="_________MAT1">#REF!</definedName>
    <definedName name="_________MAT10" localSheetId="2">#REF!</definedName>
    <definedName name="_________MAT10">#REF!</definedName>
    <definedName name="_________MAT11">#REF!</definedName>
    <definedName name="_________MAT1111">#REF!</definedName>
    <definedName name="_________MAT12" localSheetId="2">#REF!</definedName>
    <definedName name="_________MAT12">#REF!</definedName>
    <definedName name="_________MAT13" localSheetId="2">#REF!</definedName>
    <definedName name="_________MAT13">#REF!</definedName>
    <definedName name="_________MAT14" localSheetId="2">#REF!</definedName>
    <definedName name="_________MAT14">#REF!</definedName>
    <definedName name="_________MAT15">#REF!</definedName>
    <definedName name="_________MAT16">#REF!</definedName>
    <definedName name="_________MAT17">#REF!</definedName>
    <definedName name="_________MAT170">#REF!</definedName>
    <definedName name="_________MAT171">#REF!</definedName>
    <definedName name="_________MAT18" localSheetId="2">#REF!</definedName>
    <definedName name="_________MAT18">#REF!</definedName>
    <definedName name="_________MAT19" localSheetId="2">#REF!</definedName>
    <definedName name="_________MAT19">#REF!</definedName>
    <definedName name="_________MAT2" localSheetId="2">#REF!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#REF!</definedName>
    <definedName name="_________MAT9" localSheetId="2">#REF!</definedName>
    <definedName name="_________MAT9">#REF!</definedName>
    <definedName name="_________MAY88">#REF!</definedName>
    <definedName name="_________MO1" localSheetId="2">#REF!</definedName>
    <definedName name="_________MO1">#REF!</definedName>
    <definedName name="_________MO10" localSheetId="2">#REF!</definedName>
    <definedName name="_________MO10">#REF!</definedName>
    <definedName name="_________MO2" localSheetId="2">#REF!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1">#REF!</definedName>
    <definedName name="_________PJ50" localSheetId="7">#REF!</definedName>
    <definedName name="_________PJ50" localSheetId="6">#REF!</definedName>
    <definedName name="_________PJ50" localSheetId="0">#REF!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POR1" localSheetId="2">#REF!</definedName>
    <definedName name="_________POR1">#REF!</definedName>
    <definedName name="_________POR2" localSheetId="2">#REF!</definedName>
    <definedName name="_________POR2">#REF!</definedName>
    <definedName name="_________POR3" localSheetId="2">#REF!</definedName>
    <definedName name="_________POR3">#REF!</definedName>
    <definedName name="_________POR4">#REF!</definedName>
    <definedName name="_________POR5">#REF!</definedName>
    <definedName name="_________SBC1">#REF!</definedName>
    <definedName name="_________SBC3">#REF!</definedName>
    <definedName name="_________SBC5">#REF!</definedName>
    <definedName name="_________xlnm.Print_Area" localSheetId="2">#REF!</definedName>
    <definedName name="_________xlnm.Print_Area">#REF!</definedName>
    <definedName name="_________xlnm.Print_Titles" localSheetId="2">#REF!</definedName>
    <definedName name="_________xlnm.Print_Titles">#REF!</definedName>
    <definedName name="_________xlnm.Print_Titles_1" localSheetId="2">#REF!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N123">#REF!</definedName>
    <definedName name="________EQP1" localSheetId="2">#REF!</definedName>
    <definedName name="________EQP1">#REF!</definedName>
    <definedName name="________EQP10" localSheetId="2">#REF!</definedName>
    <definedName name="________EQP10">#REF!</definedName>
    <definedName name="________EQP11" localSheetId="2">#REF!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#REF!</definedName>
    <definedName name="________key2" localSheetId="1" hidden="1">#REF!</definedName>
    <definedName name="________key2" localSheetId="6" hidden="1">#REF!</definedName>
    <definedName name="________key2" localSheetId="0" hidden="1">#REF!</definedName>
    <definedName name="________key2" hidden="1">#REF!</definedName>
    <definedName name="________key3" localSheetId="1" hidden="1">#REF!</definedName>
    <definedName name="________key3" localSheetId="6" hidden="1">#REF!</definedName>
    <definedName name="________key3" localSheetId="0" hidden="1">#REF!</definedName>
    <definedName name="________key3" hidden="1">#REF!</definedName>
    <definedName name="________M14">#REF!</definedName>
    <definedName name="________MA2" localSheetId="1">#REF!</definedName>
    <definedName name="________MA2" localSheetId="7">#REF!</definedName>
    <definedName name="________MA2" localSheetId="6">#REF!</definedName>
    <definedName name="________MA2" localSheetId="2">#REF!</definedName>
    <definedName name="________MA2" localSheetId="0">#REF!</definedName>
    <definedName name="________MA2">#REF!</definedName>
    <definedName name="________MAT1" localSheetId="2">#REF!</definedName>
    <definedName name="________MAT1">#REF!</definedName>
    <definedName name="________MAT10">#REF!</definedName>
    <definedName name="________MAT11">#REF!</definedName>
    <definedName name="________MAT1111">#REF!</definedName>
    <definedName name="________MAT12" localSheetId="2">#REF!</definedName>
    <definedName name="________MAT12">#REF!</definedName>
    <definedName name="________MAT127" localSheetId="2">#REF!</definedName>
    <definedName name="________MAT127">#REF!</definedName>
    <definedName name="________MAT128" localSheetId="2">#REF!</definedName>
    <definedName name="________MAT128">#REF!</definedName>
    <definedName name="________MAT13">#REF!</definedName>
    <definedName name="________MAT14">#REF!</definedName>
    <definedName name="________MAT15">#REF!</definedName>
    <definedName name="________MAT16">#REF!</definedName>
    <definedName name="________MAT17">#REF!</definedName>
    <definedName name="________MAT170">#REF!</definedName>
    <definedName name="________MAT171">#REF!</definedName>
    <definedName name="________MAT18" localSheetId="2">#REF!</definedName>
    <definedName name="________MAT18">#REF!</definedName>
    <definedName name="________MAT19" localSheetId="2">#REF!</definedName>
    <definedName name="________MAT19">#REF!</definedName>
    <definedName name="________MAT2" localSheetId="2">#REF!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5">#REF!</definedName>
    <definedName name="________MAT6">#REF!</definedName>
    <definedName name="________MAT7">#REF!</definedName>
    <definedName name="________MAT72">#REF!</definedName>
    <definedName name="________MAT74">#REF!</definedName>
    <definedName name="________MAT8">#REF!</definedName>
    <definedName name="________MAT832">#REF!</definedName>
    <definedName name="________MAT9" localSheetId="2">#REF!</definedName>
    <definedName name="________MAT9">#REF!</definedName>
    <definedName name="________MAY88">#REF!</definedName>
    <definedName name="________MO1" localSheetId="2">#REF!</definedName>
    <definedName name="________MO1">#REF!</definedName>
    <definedName name="________MO10" localSheetId="2">#REF!</definedName>
    <definedName name="________MO10">#REF!</definedName>
    <definedName name="________MO2" localSheetId="2">#REF!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 localSheetId="1">#REF!</definedName>
    <definedName name="________PJ50" localSheetId="7">#REF!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_r" localSheetId="3" hidden="1">{"TAB1",#N/A,TRUE,"GENERAL";"TAB2",#N/A,TRUE,"GENERAL";"TAB3",#N/A,TRUE,"GENERAL";"TAB4",#N/A,TRUE,"GENERAL";"TAB5",#N/A,TRUE,"GENERAL"}</definedName>
    <definedName name="________r" localSheetId="4"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localSheetId="4" hidden="1">{"via1",#N/A,TRUE,"general";"via2",#N/A,TRUE,"general";"via3",#N/A,TRUE,"general"}</definedName>
    <definedName name="________r4r" hidden="1">{"via1",#N/A,TRUE,"general";"via2",#N/A,TRUE,"general";"via3",#N/A,TRUE,"general"}</definedName>
    <definedName name="________SBC1" localSheetId="3">#REF!</definedName>
    <definedName name="________SBC1" localSheetId="4">#REF!</definedName>
    <definedName name="________SBC1">#REF!</definedName>
    <definedName name="________SBC3" localSheetId="3">#REF!</definedName>
    <definedName name="________SBC3" localSheetId="4">#REF!</definedName>
    <definedName name="________SBC3">#REF!</definedName>
    <definedName name="________SBC5" localSheetId="3">#REF!</definedName>
    <definedName name="________SBC5" localSheetId="4">#REF!</definedName>
    <definedName name="________SBC5">#REF!</definedName>
    <definedName name="________xlnm.Print_Area" localSheetId="2">#REF!</definedName>
    <definedName name="________xlnm.Print_Area">#REF!</definedName>
    <definedName name="________xlnm.Print_Titles" localSheetId="2">#REF!</definedName>
    <definedName name="________xlnm.Print_Titles">#REF!</definedName>
    <definedName name="________xlnm.Print_Titles_1" localSheetId="2">#REF!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1">#REF!</definedName>
    <definedName name="_______a3" localSheetId="3" hidden="1">{"TAB1",#N/A,TRUE,"GENERAL";"TAB2",#N/A,TRUE,"GENERAL";"TAB3",#N/A,TRUE,"GENERAL";"TAB4",#N/A,TRUE,"GENERAL";"TAB5",#N/A,TRUE,"GENERAL"}</definedName>
    <definedName name="_______a3" localSheetId="4"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localSheetId="4"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localSheetId="4"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4" hidden="1">{"TAB1",#N/A,TRUE,"GENERAL";"TAB2",#N/A,TRUE,"GENERAL";"TAB3",#N/A,TRUE,"GENERAL";"TAB4",#N/A,TRUE,"GENERAL";"TAB5",#N/A,TRUE,"GENERAL"}</definedName>
    <definedName name="_______a6" hidden="1">{"TAB1",#N/A,TRUE,"GENERAL";"TAB2",#N/A,TRUE,"GENERAL";"TAB3",#N/A,TRUE,"GENERAL";"TAB4",#N/A,TRUE,"GENERAL";"TAB5",#N/A,TRUE,"GENERAL"}</definedName>
    <definedName name="_______AFC1" localSheetId="3">#REF!</definedName>
    <definedName name="_______AFC1" localSheetId="4">#REF!</definedName>
    <definedName name="_______AFC1">#REF!</definedName>
    <definedName name="_______AFC3" localSheetId="3">#REF!</definedName>
    <definedName name="_______AFC3" localSheetId="4">#REF!</definedName>
    <definedName name="_______AFC3">#REF!</definedName>
    <definedName name="_______AFC5" localSheetId="3">#REF!</definedName>
    <definedName name="_______AFC5" localSheetId="4">#REF!</definedName>
    <definedName name="_______AFC5">#REF!</definedName>
    <definedName name="_______b2" localSheetId="3" hidden="1">{"TAB1",#N/A,TRUE,"GENERAL";"TAB2",#N/A,TRUE,"GENERAL";"TAB3",#N/A,TRUE,"GENERAL";"TAB4",#N/A,TRUE,"GENERAL";"TAB5",#N/A,TRUE,"GENERAL"}</definedName>
    <definedName name="_______b2" localSheetId="4"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4"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4"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4"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4"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localSheetId="4"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localSheetId="4"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localSheetId="4"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4" hidden="1">{"TAB1",#N/A,TRUE,"GENERAL";"TAB2",#N/A,TRUE,"GENERAL";"TAB3",#N/A,TRUE,"GENERAL";"TAB4",#N/A,TRUE,"GENERAL";"TAB5",#N/A,TRUE,"GENERAL"}</definedName>
    <definedName name="_______bgb5" hidden="1">{"TAB1",#N/A,TRUE,"GENERAL";"TAB2",#N/A,TRUE,"GENERAL";"TAB3",#N/A,TRUE,"GENERAL";"TAB4",#N/A,TRUE,"GENERAL";"TAB5",#N/A,TRUE,"GENERAL"}</definedName>
    <definedName name="_______BGC1" localSheetId="3">#REF!</definedName>
    <definedName name="_______BGC1" localSheetId="4">#REF!</definedName>
    <definedName name="_______BGC1">#REF!</definedName>
    <definedName name="_______BGC3" localSheetId="3">#REF!</definedName>
    <definedName name="_______BGC3" localSheetId="4">#REF!</definedName>
    <definedName name="_______BGC3">#REF!</definedName>
    <definedName name="_______BGC5" localSheetId="3">#REF!</definedName>
    <definedName name="_______BGC5" localSheetId="4">#REF!</definedName>
    <definedName name="_______BGC5">#REF!</definedName>
    <definedName name="_______CAC1">#REF!</definedName>
    <definedName name="_______CAC3">#REF!</definedName>
    <definedName name="_______CAC5">#REF!</definedName>
    <definedName name="_______CON123">#REF!</definedName>
    <definedName name="_______EQP1" localSheetId="2">#REF!</definedName>
    <definedName name="_______EQP1">#REF!</definedName>
    <definedName name="_______EQP10" localSheetId="2">#REF!</definedName>
    <definedName name="_______EQP10">#REF!</definedName>
    <definedName name="_______EQP11" localSheetId="2">#REF!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g2" localSheetId="3" hidden="1">{"TAB1",#N/A,TRUE,"GENERAL";"TAB2",#N/A,TRUE,"GENERAL";"TAB3",#N/A,TRUE,"GENERAL";"TAB4",#N/A,TRUE,"GENERAL";"TAB5",#N/A,TRUE,"GENERAL"}</definedName>
    <definedName name="_______g2" localSheetId="4"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localSheetId="4"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localSheetId="4"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localSheetId="4"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localSheetId="4"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localSheetId="4"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4"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localSheetId="4"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localSheetId="4"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localSheetId="4"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localSheetId="4"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4"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localSheetId="4"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localSheetId="4"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localSheetId="4"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localSheetId="4" hidden="1">{"via1",#N/A,TRUE,"general";"via2",#N/A,TRUE,"general";"via3",#N/A,TRUE,"general"}</definedName>
    <definedName name="_______hfh7" hidden="1">{"via1",#N/A,TRUE,"general";"via2",#N/A,TRUE,"general";"via3",#N/A,TRUE,"general"}</definedName>
    <definedName name="_______i4" localSheetId="3" hidden="1">{"via1",#N/A,TRUE,"general";"via2",#N/A,TRUE,"general";"via3",#N/A,TRUE,"general"}</definedName>
    <definedName name="_______i4" localSheetId="4"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localSheetId="4"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4"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localSheetId="4"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localSheetId="4"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localSheetId="4"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localSheetId="4"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4"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localSheetId="4"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localSheetId="4"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localSheetId="4"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localSheetId="4"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localSheetId="4"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localSheetId="4"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4" hidden="1">{"TAB1",#N/A,TRUE,"GENERAL";"TAB2",#N/A,TRUE,"GENERAL";"TAB3",#N/A,TRUE,"GENERAL";"TAB4",#N/A,TRUE,"GENERAL";"TAB5",#N/A,TRUE,"GENERAL"}</definedName>
    <definedName name="_______kjk6" hidden="1">{"TAB1",#N/A,TRUE,"GENERAL";"TAB2",#N/A,TRUE,"GENERAL";"TAB3",#N/A,TRUE,"GENERAL";"TAB4",#N/A,TRUE,"GENERAL";"TAB5",#N/A,TRUE,"GENERAL"}</definedName>
    <definedName name="_______M14" localSheetId="3">#REF!</definedName>
    <definedName name="_______M14" localSheetId="4">#REF!</definedName>
    <definedName name="_______M14">#REF!</definedName>
    <definedName name="_______m3" localSheetId="3" hidden="1">{"via1",#N/A,TRUE,"general";"via2",#N/A,TRUE,"general";"via3",#N/A,TRUE,"general"}</definedName>
    <definedName name="_______m3" localSheetId="4"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localSheetId="4"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localSheetId="4"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localSheetId="4"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4"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localSheetId="4"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localSheetId="4" hidden="1">{"via1",#N/A,TRUE,"general";"via2",#N/A,TRUE,"general";"via3",#N/A,TRUE,"general"}</definedName>
    <definedName name="_______m9" hidden="1">{"via1",#N/A,TRUE,"general";"via2",#N/A,TRUE,"general";"via3",#N/A,TRUE,"general"}</definedName>
    <definedName name="_______MA2" localSheetId="1">#REF!</definedName>
    <definedName name="_______MA2" localSheetId="7">#REF!</definedName>
    <definedName name="_______MA2" localSheetId="6">#REF!</definedName>
    <definedName name="_______MA2" localSheetId="2">#REF!</definedName>
    <definedName name="_______MA2" localSheetId="0">#REF!</definedName>
    <definedName name="_______MA2">#REF!</definedName>
    <definedName name="_______MAT1" localSheetId="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11">#REF!</definedName>
    <definedName name="_______MAT112" localSheetId="2">#REF!</definedName>
    <definedName name="_______MAT112">#REF!</definedName>
    <definedName name="_______MAT113" localSheetId="2">#REF!</definedName>
    <definedName name="_______MAT113">#REF!</definedName>
    <definedName name="_______MAT114" localSheetId="2">#REF!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70">#REF!</definedName>
    <definedName name="_______MAT171">#REF!</definedName>
    <definedName name="_______MAT18" localSheetId="2">#REF!</definedName>
    <definedName name="_______MAT18">#REF!</definedName>
    <definedName name="_______MAT19" localSheetId="2">#REF!</definedName>
    <definedName name="_______MAT19">#REF!</definedName>
    <definedName name="_______MAT2" localSheetId="2">#REF!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32">#REF!</definedName>
    <definedName name="_______MAT84" localSheetId="2">#REF!</definedName>
    <definedName name="_______MAT84">#REF!</definedName>
    <definedName name="_______MAT85" localSheetId="2">#REF!</definedName>
    <definedName name="_______MAT85">#REF!</definedName>
    <definedName name="_______MAT86" localSheetId="2">#REF!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AY88">#REF!</definedName>
    <definedName name="_______MO1" localSheetId="2">#REF!</definedName>
    <definedName name="_______MO1">#REF!</definedName>
    <definedName name="_______MO10" localSheetId="2">#REF!</definedName>
    <definedName name="_______MO10">#REF!</definedName>
    <definedName name="_______MO2" localSheetId="2">#REF!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localSheetId="3" hidden="1">{"TAB1",#N/A,TRUE,"GENERAL";"TAB2",#N/A,TRUE,"GENERAL";"TAB3",#N/A,TRUE,"GENERAL";"TAB4",#N/A,TRUE,"GENERAL";"TAB5",#N/A,TRUE,"GENERAL"}</definedName>
    <definedName name="_______n3" localSheetId="4"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localSheetId="4"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localSheetId="4"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localSheetId="4"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localSheetId="4"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localSheetId="4"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4"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4"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localSheetId="4"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localSheetId="4"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localSheetId="4"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localSheetId="4"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localSheetId="4" hidden="1">{"TAB1",#N/A,TRUE,"GENERAL";"TAB2",#N/A,TRUE,"GENERAL";"TAB3",#N/A,TRUE,"GENERAL";"TAB4",#N/A,TRUE,"GENERAL";"TAB5",#N/A,TRUE,"GENERAL"}</definedName>
    <definedName name="_______p8" hidden="1">{"TAB1",#N/A,TRUE,"GENERAL";"TAB2",#N/A,TRUE,"GENERAL";"TAB3",#N/A,TRUE,"GENERAL";"TAB4",#N/A,TRUE,"GENERAL";"TAB5",#N/A,TRUE,"GENERAL"}</definedName>
    <definedName name="_______PJ50" localSheetId="1">#REF!</definedName>
    <definedName name="_______PJ50" localSheetId="3">#REF!</definedName>
    <definedName name="_______PJ50" localSheetId="4">#REF!</definedName>
    <definedName name="_______PJ50" localSheetId="7">#REF!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_r" localSheetId="3" hidden="1">{"TAB1",#N/A,TRUE,"GENERAL";"TAB2",#N/A,TRUE,"GENERAL";"TAB3",#N/A,TRUE,"GENERAL";"TAB4",#N/A,TRUE,"GENERAL";"TAB5",#N/A,TRUE,"GENERAL"}</definedName>
    <definedName name="_______r" localSheetId="4"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localSheetId="4" hidden="1">{"via1",#N/A,TRUE,"general";"via2",#N/A,TRUE,"general";"via3",#N/A,TRUE,"general"}</definedName>
    <definedName name="_______r4r" hidden="1">{"via1",#N/A,TRUE,"general";"via2",#N/A,TRUE,"general";"via3",#N/A,TRUE,"general"}</definedName>
    <definedName name="_______rtu6" localSheetId="3" hidden="1">{"via1",#N/A,TRUE,"general";"via2",#N/A,TRUE,"general";"via3",#N/A,TRUE,"general"}</definedName>
    <definedName name="_______rtu6" localSheetId="4"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localSheetId="4"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localSheetId="4"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4"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localSheetId="4"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localSheetId="4"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localSheetId="4"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localSheetId="4" hidden="1">{"via1",#N/A,TRUE,"general";"via2",#N/A,TRUE,"general";"via3",#N/A,TRUE,"general"}</definedName>
    <definedName name="_______s7" hidden="1">{"via1",#N/A,TRUE,"general";"via2",#N/A,TRUE,"general";"via3",#N/A,TRUE,"general"}</definedName>
    <definedName name="_______SBC1" localSheetId="3">#REF!</definedName>
    <definedName name="_______SBC1" localSheetId="4">#REF!</definedName>
    <definedName name="_______SBC1">#REF!</definedName>
    <definedName name="_______SBC3" localSheetId="3">#REF!</definedName>
    <definedName name="_______SBC3" localSheetId="4">#REF!</definedName>
    <definedName name="_______SBC3">#REF!</definedName>
    <definedName name="_______SBC5" localSheetId="3">#REF!</definedName>
    <definedName name="_______SBC5" localSheetId="4">#REF!</definedName>
    <definedName name="_______SBC5">#REF!</definedName>
    <definedName name="_______t3" localSheetId="3" hidden="1">{"TAB1",#N/A,TRUE,"GENERAL";"TAB2",#N/A,TRUE,"GENERAL";"TAB3",#N/A,TRUE,"GENERAL";"TAB4",#N/A,TRUE,"GENERAL";"TAB5",#N/A,TRUE,"GENERAL"}</definedName>
    <definedName name="_______t3" localSheetId="4"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localSheetId="4"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localSheetId="4"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localSheetId="4"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localSheetId="4"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localSheetId="4"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localSheetId="4"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4"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localSheetId="4"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localSheetId="4"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localSheetId="4" hidden="1">{"via1",#N/A,TRUE,"general";"via2",#N/A,TRUE,"general";"via3",#N/A,TRUE,"general"}</definedName>
    <definedName name="_______t99" hidden="1">{"via1",#N/A,TRUE,"general";"via2",#N/A,TRUE,"general";"via3",#N/A,TRUE,"general"}</definedName>
    <definedName name="_______u4" localSheetId="3" hidden="1">{"TAB1",#N/A,TRUE,"GENERAL";"TAB2",#N/A,TRUE,"GENERAL";"TAB3",#N/A,TRUE,"GENERAL";"TAB4",#N/A,TRUE,"GENERAL";"TAB5",#N/A,TRUE,"GENERAL"}</definedName>
    <definedName name="_______u4" localSheetId="4"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4"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4"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localSheetId="4"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localSheetId="4"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4"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4"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localSheetId="4"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localSheetId="4"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4"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4"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4"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localSheetId="4"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localSheetId="4"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4"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localSheetId="4" hidden="1">{"via1",#N/A,TRUE,"general";"via2",#N/A,TRUE,"general";"via3",#N/A,TRUE,"general"}</definedName>
    <definedName name="_______vfv4" hidden="1">{"via1",#N/A,TRUE,"general";"via2",#N/A,TRUE,"general";"via3",#N/A,TRUE,"general"}</definedName>
    <definedName name="_______x1" localSheetId="3" hidden="1">{"TAB1",#N/A,TRUE,"GENERAL";"TAB2",#N/A,TRUE,"GENERAL";"TAB3",#N/A,TRUE,"GENERAL";"TAB4",#N/A,TRUE,"GENERAL";"TAB5",#N/A,TRUE,"GENERAL"}</definedName>
    <definedName name="_______x1" localSheetId="4"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localSheetId="4"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localSheetId="4"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localSheetId="4"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localSheetId="4"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4"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4"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localSheetId="4"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localSheetId="4" hidden="1">{"TAB1",#N/A,TRUE,"GENERAL";"TAB2",#N/A,TRUE,"GENERAL";"TAB3",#N/A,TRUE,"GENERAL";"TAB4",#N/A,TRUE,"GENERAL";"TAB5",#N/A,TRUE,"GENERAL"}</definedName>
    <definedName name="_______x9" hidden="1">{"TAB1",#N/A,TRUE,"GENERAL";"TAB2",#N/A,TRUE,"GENERAL";"TAB3",#N/A,TRUE,"GENERAL";"TAB4",#N/A,TRUE,"GENERAL";"TAB5",#N/A,TRUE,"GENERAL"}</definedName>
    <definedName name="_______xlnm.Print_Area" localSheetId="3">#REF!</definedName>
    <definedName name="_______xlnm.Print_Area" localSheetId="4">#REF!</definedName>
    <definedName name="_______xlnm.Print_Area" localSheetId="2">#REF!</definedName>
    <definedName name="_______xlnm.Print_Area">#REF!</definedName>
    <definedName name="_______xlnm.Print_Titles" localSheetId="2">#REF!</definedName>
    <definedName name="_______xlnm.Print_Titles">#REF!</definedName>
    <definedName name="_______xlnm.Print_Titles_1" localSheetId="2">#REF!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_y2" localSheetId="3" hidden="1">{"TAB1",#N/A,TRUE,"GENERAL";"TAB2",#N/A,TRUE,"GENERAL";"TAB3",#N/A,TRUE,"GENERAL";"TAB4",#N/A,TRUE,"GENERAL";"TAB5",#N/A,TRUE,"GENERAL"}</definedName>
    <definedName name="_______y2" localSheetId="4"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localSheetId="4"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localSheetId="4"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localSheetId="4"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localSheetId="4"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localSheetId="4"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localSheetId="4"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localSheetId="4"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4"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localSheetId="4"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localSheetId="4"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localSheetId="4"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localSheetId="4"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localSheetId="4" hidden="1">{"TAB1",#N/A,TRUE,"GENERAL";"TAB2",#N/A,TRUE,"GENERAL";"TAB3",#N/A,TRUE,"GENERAL";"TAB4",#N/A,TRUE,"GENERAL";"TAB5",#N/A,TRUE,"GENERAL"}</definedName>
    <definedName name="_______z6" hidden="1">{"TAB1",#N/A,TRUE,"GENERAL";"TAB2",#N/A,TRUE,"GENERAL";"TAB3",#N/A,TRUE,"GENERAL";"TAB4",#N/A,TRUE,"GENERAL";"TAB5",#N/A,TRUE,"GENERAL"}</definedName>
    <definedName name="______A1" localSheetId="3">#REF!</definedName>
    <definedName name="______A1" localSheetId="4">#REF!</definedName>
    <definedName name="______A1">#REF!</definedName>
    <definedName name="______A251140" localSheetId="3">#REF!</definedName>
    <definedName name="______A251140" localSheetId="4">#REF!</definedName>
    <definedName name="______A251140" localSheetId="2">#REF!</definedName>
    <definedName name="______A251140">#REF!</definedName>
    <definedName name="______A251150" localSheetId="2">#REF!</definedName>
    <definedName name="______A251150">#REF!</definedName>
    <definedName name="______a3" localSheetId="3" hidden="1">{"TAB1",#N/A,TRUE,"GENERAL";"TAB2",#N/A,TRUE,"GENERAL";"TAB3",#N/A,TRUE,"GENERAL";"TAB4",#N/A,TRUE,"GENERAL";"TAB5",#N/A,TRUE,"GENERAL"}</definedName>
    <definedName name="______a3" localSheetId="4"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localSheetId="4"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localSheetId="4"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4" hidden="1">{"TAB1",#N/A,TRUE,"GENERAL";"TAB2",#N/A,TRUE,"GENERAL";"TAB3",#N/A,TRUE,"GENERAL";"TAB4",#N/A,TRUE,"GENERAL";"TAB5",#N/A,TRUE,"GENERAL"}</definedName>
    <definedName name="______a6" hidden="1">{"TAB1",#N/A,TRUE,"GENERAL";"TAB2",#N/A,TRUE,"GENERAL";"TAB3",#N/A,TRUE,"GENERAL";"TAB4",#N/A,TRUE,"GENERAL";"TAB5",#N/A,TRUE,"GENERAL"}</definedName>
    <definedName name="______AFC1" localSheetId="3">#REF!</definedName>
    <definedName name="______AFC1" localSheetId="4">#REF!</definedName>
    <definedName name="______AFC1">#REF!</definedName>
    <definedName name="______AFC3" localSheetId="3">#REF!</definedName>
    <definedName name="______AFC3" localSheetId="4">#REF!</definedName>
    <definedName name="______AFC3">#REF!</definedName>
    <definedName name="______AFC5" localSheetId="3">#REF!</definedName>
    <definedName name="______AFC5" localSheetId="4">#REF!</definedName>
    <definedName name="______AFC5">#REF!</definedName>
    <definedName name="______b2" localSheetId="3" hidden="1">{"TAB1",#N/A,TRUE,"GENERAL";"TAB2",#N/A,TRUE,"GENERAL";"TAB3",#N/A,TRUE,"GENERAL";"TAB4",#N/A,TRUE,"GENERAL";"TAB5",#N/A,TRUE,"GENERAL"}</definedName>
    <definedName name="______b2" localSheetId="4"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4"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4"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4"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4"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localSheetId="4"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localSheetId="4"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localSheetId="4"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4" hidden="1">{"TAB1",#N/A,TRUE,"GENERAL";"TAB2",#N/A,TRUE,"GENERAL";"TAB3",#N/A,TRUE,"GENERAL";"TAB4",#N/A,TRUE,"GENERAL";"TAB5",#N/A,TRUE,"GENERAL"}</definedName>
    <definedName name="______bgb5" hidden="1">{"TAB1",#N/A,TRUE,"GENERAL";"TAB2",#N/A,TRUE,"GENERAL";"TAB3",#N/A,TRUE,"GENERAL";"TAB4",#N/A,TRUE,"GENERAL";"TAB5",#N/A,TRUE,"GENERAL"}</definedName>
    <definedName name="______BGC1" localSheetId="3">#REF!</definedName>
    <definedName name="______BGC1" localSheetId="4">#REF!</definedName>
    <definedName name="______BGC1">#REF!</definedName>
    <definedName name="______BGC3" localSheetId="3">#REF!</definedName>
    <definedName name="______BGC3" localSheetId="4">#REF!</definedName>
    <definedName name="______BGC3">#REF!</definedName>
    <definedName name="______BGC5" localSheetId="3">#REF!</definedName>
    <definedName name="______BGC5" localSheetId="4">#REF!</definedName>
    <definedName name="______BGC5">#REF!</definedName>
    <definedName name="______CAC1">#REF!</definedName>
    <definedName name="______CAC3">#REF!</definedName>
    <definedName name="______CAC5">#REF!</definedName>
    <definedName name="______CON123">#REF!</definedName>
    <definedName name="______EQP1" localSheetId="2">#REF!</definedName>
    <definedName name="______EQP1">#REF!</definedName>
    <definedName name="______EQP10" localSheetId="2">#REF!</definedName>
    <definedName name="______EQP10">#REF!</definedName>
    <definedName name="______EQP11" localSheetId="2">#REF!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g2" localSheetId="3" hidden="1">{"TAB1",#N/A,TRUE,"GENERAL";"TAB2",#N/A,TRUE,"GENERAL";"TAB3",#N/A,TRUE,"GENERAL";"TAB4",#N/A,TRUE,"GENERAL";"TAB5",#N/A,TRUE,"GENERAL"}</definedName>
    <definedName name="______g2" localSheetId="4"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localSheetId="4"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localSheetId="4"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localSheetId="4"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localSheetId="4"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localSheetId="4"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4"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localSheetId="4"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localSheetId="4"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localSheetId="4"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localSheetId="4"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4"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localSheetId="4"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localSheetId="4"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localSheetId="4"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localSheetId="4" hidden="1">{"via1",#N/A,TRUE,"general";"via2",#N/A,TRUE,"general";"via3",#N/A,TRUE,"general"}</definedName>
    <definedName name="______hfh7" hidden="1">{"via1",#N/A,TRUE,"general";"via2",#N/A,TRUE,"general";"via3",#N/A,TRUE,"general"}</definedName>
    <definedName name="______i4" localSheetId="3" hidden="1">{"via1",#N/A,TRUE,"general";"via2",#N/A,TRUE,"general";"via3",#N/A,TRUE,"general"}</definedName>
    <definedName name="______i4" localSheetId="4"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localSheetId="4"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4"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localSheetId="4"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localSheetId="4"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localSheetId="4"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localSheetId="4" hidden="1">{"TAB1",#N/A,TRUE,"GENERAL";"TAB2",#N/A,TRUE,"GENERAL";"TAB3",#N/A,TRUE,"GENERAL";"TAB4",#N/A,TRUE,"GENERAL";"TAB5",#N/A,TRUE,"GENERAL"}</definedName>
    <definedName name="______i9" hidden="1">{"TAB1",#N/A,TRUE,"GENERAL";"TAB2",#N/A,TRUE,"GENERAL";"TAB3",#N/A,TRUE,"GENERAL";"TAB4",#N/A,TRUE,"GENERAL";"TAB5",#N/A,TRUE,"GENERAL"}</definedName>
    <definedName name="______INF1" localSheetId="3">#REF!</definedName>
    <definedName name="______INF1" localSheetId="4">#REF!</definedName>
    <definedName name="______INF1">#REF!</definedName>
    <definedName name="______k3" localSheetId="3" hidden="1">{"TAB1",#N/A,TRUE,"GENERAL";"TAB2",#N/A,TRUE,"GENERAL";"TAB3",#N/A,TRUE,"GENERAL";"TAB4",#N/A,TRUE,"GENERAL";"TAB5",#N/A,TRUE,"GENERAL"}</definedName>
    <definedName name="______k3" localSheetId="4"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localSheetId="4"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localSheetId="4"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localSheetId="4"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localSheetId="4"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localSheetId="4"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localSheetId="4"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4" hidden="1">{"TAB1",#N/A,TRUE,"GENERAL";"TAB2",#N/A,TRUE,"GENERAL";"TAB3",#N/A,TRUE,"GENERAL";"TAB4",#N/A,TRUE,"GENERAL";"TAB5",#N/A,TRUE,"GENERAL"}</definedName>
    <definedName name="______kjk6" hidden="1">{"TAB1",#N/A,TRUE,"GENERAL";"TAB2",#N/A,TRUE,"GENERAL";"TAB3",#N/A,TRUE,"GENERAL";"TAB4",#N/A,TRUE,"GENERAL";"TAB5",#N/A,TRUE,"GENERAL"}</definedName>
    <definedName name="______M14" localSheetId="3">#REF!</definedName>
    <definedName name="______M14" localSheetId="4">#REF!</definedName>
    <definedName name="______M14">#REF!</definedName>
    <definedName name="______m3" localSheetId="3" hidden="1">{"via1",#N/A,TRUE,"general";"via2",#N/A,TRUE,"general";"via3",#N/A,TRUE,"general"}</definedName>
    <definedName name="______m3" localSheetId="4"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localSheetId="4"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localSheetId="4"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localSheetId="4"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4"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localSheetId="4"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localSheetId="4" hidden="1">{"via1",#N/A,TRUE,"general";"via2",#N/A,TRUE,"general";"via3",#N/A,TRUE,"general"}</definedName>
    <definedName name="______m9" hidden="1">{"via1",#N/A,TRUE,"general";"via2",#N/A,TRUE,"general";"via3",#N/A,TRUE,"general"}</definedName>
    <definedName name="______MA2" localSheetId="1">#REF!</definedName>
    <definedName name="______MA2" localSheetId="7">#REF!</definedName>
    <definedName name="______MA2" localSheetId="6">#REF!</definedName>
    <definedName name="______MA2" localSheetId="2">#REF!</definedName>
    <definedName name="______MA2" localSheetId="0">#REF!</definedName>
    <definedName name="______MA2">#REF!</definedName>
    <definedName name="______MAT1" localSheetId="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11">#REF!</definedName>
    <definedName name="______MAT112" localSheetId="2">#REF!</definedName>
    <definedName name="______MAT112">#REF!</definedName>
    <definedName name="______MAT113" localSheetId="2">#REF!</definedName>
    <definedName name="______MAT113">#REF!</definedName>
    <definedName name="______MAT114" localSheetId="2">#REF!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70">#REF!</definedName>
    <definedName name="______MAT171">#REF!</definedName>
    <definedName name="______MAT18" localSheetId="2">#REF!</definedName>
    <definedName name="______MAT18">#REF!</definedName>
    <definedName name="______MAT19" localSheetId="2">#REF!</definedName>
    <definedName name="______MAT19">#REF!</definedName>
    <definedName name="______MAT2" localSheetId="2">#REF!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32">#REF!</definedName>
    <definedName name="______MAT84" localSheetId="2">#REF!</definedName>
    <definedName name="______MAT84">#REF!</definedName>
    <definedName name="______MAT85" localSheetId="2">#REF!</definedName>
    <definedName name="______MAT85">#REF!</definedName>
    <definedName name="______MAT86" localSheetId="2">#REF!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AY88">#REF!</definedName>
    <definedName name="______MO1" localSheetId="2">#REF!</definedName>
    <definedName name="______MO1">#REF!</definedName>
    <definedName name="______MO10" localSheetId="2">#REF!</definedName>
    <definedName name="______MO10">#REF!</definedName>
    <definedName name="______MO2" localSheetId="2">#REF!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localSheetId="3" hidden="1">{"TAB1",#N/A,TRUE,"GENERAL";"TAB2",#N/A,TRUE,"GENERAL";"TAB3",#N/A,TRUE,"GENERAL";"TAB4",#N/A,TRUE,"GENERAL";"TAB5",#N/A,TRUE,"GENERAL"}</definedName>
    <definedName name="______n3" localSheetId="4"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localSheetId="4"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localSheetId="4"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localSheetId="4"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localSheetId="4"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localSheetId="4"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4"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4"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localSheetId="4"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localSheetId="4"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localSheetId="4"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localSheetId="4"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localSheetId="4" hidden="1">{"TAB1",#N/A,TRUE,"GENERAL";"TAB2",#N/A,TRUE,"GENERAL";"TAB3",#N/A,TRUE,"GENERAL";"TAB4",#N/A,TRUE,"GENERAL";"TAB5",#N/A,TRUE,"GENERAL"}</definedName>
    <definedName name="______p8" hidden="1">{"TAB1",#N/A,TRUE,"GENERAL";"TAB2",#N/A,TRUE,"GENERAL";"TAB3",#N/A,TRUE,"GENERAL";"TAB4",#N/A,TRUE,"GENERAL";"TAB5",#N/A,TRUE,"GENERAL"}</definedName>
    <definedName name="______PJ50" localSheetId="1">#REF!</definedName>
    <definedName name="______PJ50" localSheetId="3">#REF!</definedName>
    <definedName name="______PJ50" localSheetId="4">#REF!</definedName>
    <definedName name="______PJ50" localSheetId="7">#REF!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3" hidden="1">{"TAB1",#N/A,TRUE,"GENERAL";"TAB2",#N/A,TRUE,"GENERAL";"TAB3",#N/A,TRUE,"GENERAL";"TAB4",#N/A,TRUE,"GENERAL";"TAB5",#N/A,TRUE,"GENERAL"}</definedName>
    <definedName name="______r" localSheetId="4"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localSheetId="4" hidden="1">{"via1",#N/A,TRUE,"general";"via2",#N/A,TRUE,"general";"via3",#N/A,TRUE,"general"}</definedName>
    <definedName name="______r4r" hidden="1">{"via1",#N/A,TRUE,"general";"via2",#N/A,TRUE,"general";"via3",#N/A,TRUE,"general"}</definedName>
    <definedName name="______rtu6" localSheetId="3" hidden="1">{"via1",#N/A,TRUE,"general";"via2",#N/A,TRUE,"general";"via3",#N/A,TRUE,"general"}</definedName>
    <definedName name="______rtu6" localSheetId="4"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localSheetId="4"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localSheetId="4"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4"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localSheetId="4"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localSheetId="4"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localSheetId="4"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localSheetId="4" hidden="1">{"via1",#N/A,TRUE,"general";"via2",#N/A,TRUE,"general";"via3",#N/A,TRUE,"general"}</definedName>
    <definedName name="______s7" hidden="1">{"via1",#N/A,TRUE,"general";"via2",#N/A,TRUE,"general";"via3",#N/A,TRUE,"general"}</definedName>
    <definedName name="______SBC1" localSheetId="3">#REF!</definedName>
    <definedName name="______SBC1" localSheetId="4">#REF!</definedName>
    <definedName name="______SBC1">#REF!</definedName>
    <definedName name="______SBC3" localSheetId="3">#REF!</definedName>
    <definedName name="______SBC3" localSheetId="4">#REF!</definedName>
    <definedName name="______SBC3">#REF!</definedName>
    <definedName name="______SBC5" localSheetId="3">#REF!</definedName>
    <definedName name="______SBC5" localSheetId="4">#REF!</definedName>
    <definedName name="______SBC5">#REF!</definedName>
    <definedName name="______t3" localSheetId="3" hidden="1">{"TAB1",#N/A,TRUE,"GENERAL";"TAB2",#N/A,TRUE,"GENERAL";"TAB3",#N/A,TRUE,"GENERAL";"TAB4",#N/A,TRUE,"GENERAL";"TAB5",#N/A,TRUE,"GENERAL"}</definedName>
    <definedName name="______t3" localSheetId="4"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localSheetId="4"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localSheetId="4"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localSheetId="4"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localSheetId="4"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localSheetId="4"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localSheetId="4"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4"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localSheetId="4"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localSheetId="4"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localSheetId="4"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localSheetId="4"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4"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4"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localSheetId="4"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localSheetId="4"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4"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4"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localSheetId="4"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localSheetId="4"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4"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4"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4"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localSheetId="4"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localSheetId="4"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4"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localSheetId="4" hidden="1">{"via1",#N/A,TRUE,"general";"via2",#N/A,TRUE,"general";"via3",#N/A,TRUE,"general"}</definedName>
    <definedName name="______vfv4" hidden="1">{"via1",#N/A,TRUE,"general";"via2",#N/A,TRUE,"general";"via3",#N/A,TRUE,"general"}</definedName>
    <definedName name="______x1" localSheetId="3" hidden="1">{"TAB1",#N/A,TRUE,"GENERAL";"TAB2",#N/A,TRUE,"GENERAL";"TAB3",#N/A,TRUE,"GENERAL";"TAB4",#N/A,TRUE,"GENERAL";"TAB5",#N/A,TRUE,"GENERAL"}</definedName>
    <definedName name="______x1" localSheetId="4"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localSheetId="4"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localSheetId="4"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localSheetId="4"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localSheetId="4"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4"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4"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localSheetId="4"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localSheetId="4" hidden="1">{"TAB1",#N/A,TRUE,"GENERAL";"TAB2",#N/A,TRUE,"GENERAL";"TAB3",#N/A,TRUE,"GENERAL";"TAB4",#N/A,TRUE,"GENERAL";"TAB5",#N/A,TRUE,"GENERAL"}</definedName>
    <definedName name="______x9" hidden="1">{"TAB1",#N/A,TRUE,"GENERAL";"TAB2",#N/A,TRUE,"GENERAL";"TAB3",#N/A,TRUE,"GENERAL";"TAB4",#N/A,TRUE,"GENERAL";"TAB5",#N/A,TRUE,"GENERAL"}</definedName>
    <definedName name="______xlnm.Print_Area" localSheetId="3">#REF!</definedName>
    <definedName name="______xlnm.Print_Area" localSheetId="4">#REF!</definedName>
    <definedName name="______xlnm.Print_Area" localSheetId="2">#REF!</definedName>
    <definedName name="______xlnm.Print_Area">#REF!</definedName>
    <definedName name="______xlnm.Print_Titles" localSheetId="2">#REF!</definedName>
    <definedName name="______xlnm.Print_Titles">#REF!</definedName>
    <definedName name="______xlnm.Print_Titles_1" localSheetId="2">#REF!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_y2" localSheetId="3" hidden="1">{"TAB1",#N/A,TRUE,"GENERAL";"TAB2",#N/A,TRUE,"GENERAL";"TAB3",#N/A,TRUE,"GENERAL";"TAB4",#N/A,TRUE,"GENERAL";"TAB5",#N/A,TRUE,"GENERAL"}</definedName>
    <definedName name="______y2" localSheetId="4"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localSheetId="4"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localSheetId="4"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localSheetId="4"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localSheetId="4"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localSheetId="4"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localSheetId="4"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localSheetId="4"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4"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localSheetId="4"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localSheetId="4"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localSheetId="4"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localSheetId="4"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localSheetId="4" hidden="1">{"TAB1",#N/A,TRUE,"GENERAL";"TAB2",#N/A,TRUE,"GENERAL";"TAB3",#N/A,TRUE,"GENERAL";"TAB4",#N/A,TRUE,"GENERAL";"TAB5",#N/A,TRUE,"GENERAL"}</definedName>
    <definedName name="______z6" hidden="1">{"TAB1",#N/A,TRUE,"GENERAL";"TAB2",#N/A,TRUE,"GENERAL";"TAB3",#N/A,TRUE,"GENERAL";"TAB4",#N/A,TRUE,"GENERAL";"TAB5",#N/A,TRUE,"GENERAL"}</definedName>
    <definedName name="_____A1" localSheetId="3">#REF!</definedName>
    <definedName name="_____A1" localSheetId="4">#REF!</definedName>
    <definedName name="_____A1">#REF!</definedName>
    <definedName name="_____a3" localSheetId="3" hidden="1">{"TAB1",#N/A,TRUE,"GENERAL";"TAB2",#N/A,TRUE,"GENERAL";"TAB3",#N/A,TRUE,"GENERAL";"TAB4",#N/A,TRUE,"GENERAL";"TAB5",#N/A,TRUE,"GENERAL"}</definedName>
    <definedName name="_____a3" localSheetId="4"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localSheetId="4"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localSheetId="4"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4" hidden="1">{"TAB1",#N/A,TRUE,"GENERAL";"TAB2",#N/A,TRUE,"GENERAL";"TAB3",#N/A,TRUE,"GENERAL";"TAB4",#N/A,TRUE,"GENERAL";"TAB5",#N/A,TRUE,"GENERAL"}</definedName>
    <definedName name="_____a6" hidden="1">{"TAB1",#N/A,TRUE,"GENERAL";"TAB2",#N/A,TRUE,"GENERAL";"TAB3",#N/A,TRUE,"GENERAL";"TAB4",#N/A,TRUE,"GENERAL";"TAB5",#N/A,TRUE,"GENERAL"}</definedName>
    <definedName name="_____AFC1" localSheetId="3">#REF!</definedName>
    <definedName name="_____AFC1" localSheetId="4">#REF!</definedName>
    <definedName name="_____AFC1">#REF!</definedName>
    <definedName name="_____AFC3" localSheetId="3">#REF!</definedName>
    <definedName name="_____AFC3" localSheetId="4">#REF!</definedName>
    <definedName name="_____AFC3">#REF!</definedName>
    <definedName name="_____AFC5" localSheetId="3">#REF!</definedName>
    <definedName name="_____AFC5" localSheetId="4">#REF!</definedName>
    <definedName name="_____AFC5">#REF!</definedName>
    <definedName name="_____aiu2">#REF!</definedName>
    <definedName name="_____ane7" localSheetId="6">#REF!</definedName>
    <definedName name="_____ane7">#REF!</definedName>
    <definedName name="_____ane8" localSheetId="6">#REF!</definedName>
    <definedName name="_____ane8">#REF!</definedName>
    <definedName name="_____Atp2">#REF!</definedName>
    <definedName name="_____b2" localSheetId="3" hidden="1">{"TAB1",#N/A,TRUE,"GENERAL";"TAB2",#N/A,TRUE,"GENERAL";"TAB3",#N/A,TRUE,"GENERAL";"TAB4",#N/A,TRUE,"GENERAL";"TAB5",#N/A,TRUE,"GENERAL"}</definedName>
    <definedName name="_____b2" localSheetId="4"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4"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4"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4"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4"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localSheetId="4"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localSheetId="4"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localSheetId="4"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4" hidden="1">{"TAB1",#N/A,TRUE,"GENERAL";"TAB2",#N/A,TRUE,"GENERAL";"TAB3",#N/A,TRUE,"GENERAL";"TAB4",#N/A,TRUE,"GENERAL";"TAB5",#N/A,TRUE,"GENERAL"}</definedName>
    <definedName name="_____bgb5" hidden="1">{"TAB1",#N/A,TRUE,"GENERAL";"TAB2",#N/A,TRUE,"GENERAL";"TAB3",#N/A,TRUE,"GENERAL";"TAB4",#N/A,TRUE,"GENERAL";"TAB5",#N/A,TRUE,"GENERAL"}</definedName>
    <definedName name="_____BGC1" localSheetId="3">#REF!</definedName>
    <definedName name="_____BGC1" localSheetId="4">#REF!</definedName>
    <definedName name="_____BGC1">#REF!</definedName>
    <definedName name="_____BGC3" localSheetId="3">#REF!</definedName>
    <definedName name="_____BGC3" localSheetId="4">#REF!</definedName>
    <definedName name="_____BGC3">#REF!</definedName>
    <definedName name="_____BGC5" localSheetId="3">#REF!</definedName>
    <definedName name="_____BGC5" localSheetId="4">#REF!</definedName>
    <definedName name="_____BGC5">#REF!</definedName>
    <definedName name="_____CAC1">#REF!</definedName>
    <definedName name="_____CAC3">#REF!</definedName>
    <definedName name="_____CAC5">#REF!</definedName>
    <definedName name="_____CON123">#REF!</definedName>
    <definedName name="_____DCI1" localSheetId="1">#REF!</definedName>
    <definedName name="_____DCI1" localSheetId="6">#REF!</definedName>
    <definedName name="_____DCI1" localSheetId="0">#REF!</definedName>
    <definedName name="_____DCI1">#REF!</definedName>
    <definedName name="_____DDS1" localSheetId="1">#REF!</definedName>
    <definedName name="_____DDS1" localSheetId="6">#REF!</definedName>
    <definedName name="_____DDS1" localSheetId="0">#REF!</definedName>
    <definedName name="_____DDS1">#REF!</definedName>
    <definedName name="_____DGO1" localSheetId="1">#REF!</definedName>
    <definedName name="_____DGO1" localSheetId="6">#REF!</definedName>
    <definedName name="_____DGO1" localSheetId="0">#REF!</definedName>
    <definedName name="_____DGO1">#REF!</definedName>
    <definedName name="_____DGP1" localSheetId="1">#REF!</definedName>
    <definedName name="_____DGP1" localSheetId="6">#REF!</definedName>
    <definedName name="_____DGP1" localSheetId="0">#REF!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QP1" localSheetId="2">#REF!</definedName>
    <definedName name="_____EQP1">#REF!</definedName>
    <definedName name="_____EQP10" localSheetId="2">#REF!</definedName>
    <definedName name="_____EQP10">#REF!</definedName>
    <definedName name="_____EQP11" localSheetId="2">#REF!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g2" localSheetId="3" hidden="1">{"TAB1",#N/A,TRUE,"GENERAL";"TAB2",#N/A,TRUE,"GENERAL";"TAB3",#N/A,TRUE,"GENERAL";"TAB4",#N/A,TRUE,"GENERAL";"TAB5",#N/A,TRUE,"GENERAL"}</definedName>
    <definedName name="_____g2" localSheetId="4"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localSheetId="4"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localSheetId="4"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localSheetId="4"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localSheetId="4"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localSheetId="4"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4"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localSheetId="4"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localSheetId="4"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localSheetId="4"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localSheetId="4"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4"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localSheetId="4"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localSheetId="4"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localSheetId="4"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localSheetId="4" hidden="1">{"via1",#N/A,TRUE,"general";"via2",#N/A,TRUE,"general";"via3",#N/A,TRUE,"general"}</definedName>
    <definedName name="_____hfh7" hidden="1">{"via1",#N/A,TRUE,"general";"via2",#N/A,TRUE,"general";"via3",#N/A,TRUE,"general"}</definedName>
    <definedName name="_____i4" localSheetId="3" hidden="1">{"via1",#N/A,TRUE,"general";"via2",#N/A,TRUE,"general";"via3",#N/A,TRUE,"general"}</definedName>
    <definedName name="_____i4" localSheetId="4"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localSheetId="4"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4"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localSheetId="4"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localSheetId="4"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localSheetId="4"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localSheetId="4" hidden="1">{"TAB1",#N/A,TRUE,"GENERAL";"TAB2",#N/A,TRUE,"GENERAL";"TAB3",#N/A,TRUE,"GENERAL";"TAB4",#N/A,TRUE,"GENERAL";"TAB5",#N/A,TRUE,"GENERAL"}</definedName>
    <definedName name="_____i9" hidden="1">{"TAB1",#N/A,TRUE,"GENERAL";"TAB2",#N/A,TRUE,"GENERAL";"TAB3",#N/A,TRUE,"GENERAL";"TAB4",#N/A,TRUE,"GENERAL";"TAB5",#N/A,TRUE,"GENERAL"}</definedName>
    <definedName name="_____ICP1" localSheetId="3">#REF!</definedName>
    <definedName name="_____ICP1" localSheetId="4">#REF!</definedName>
    <definedName name="_____ICP1">#REF!</definedName>
    <definedName name="_____k3" localSheetId="3" hidden="1">{"TAB1",#N/A,TRUE,"GENERAL";"TAB2",#N/A,TRUE,"GENERAL";"TAB3",#N/A,TRUE,"GENERAL";"TAB4",#N/A,TRUE,"GENERAL";"TAB5",#N/A,TRUE,"GENERAL"}</definedName>
    <definedName name="_____k3" localSheetId="4"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localSheetId="4"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localSheetId="4"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localSheetId="4"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localSheetId="4"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localSheetId="4"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localSheetId="4"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4" hidden="1">{"TAB1",#N/A,TRUE,"GENERAL";"TAB2",#N/A,TRUE,"GENERAL";"TAB3",#N/A,TRUE,"GENERAL";"TAB4",#N/A,TRUE,"GENERAL";"TAB5",#N/A,TRUE,"GENERAL"}</definedName>
    <definedName name="_____kjk6" hidden="1">{"TAB1",#N/A,TRUE,"GENERAL";"TAB2",#N/A,TRUE,"GENERAL";"TAB3",#N/A,TRUE,"GENERAL";"TAB4",#N/A,TRUE,"GENERAL";"TAB5",#N/A,TRUE,"GENERAL"}</definedName>
    <definedName name="_____M14" localSheetId="3">#REF!</definedName>
    <definedName name="_____M14" localSheetId="4">#REF!</definedName>
    <definedName name="_____M14">#REF!</definedName>
    <definedName name="_____m3" localSheetId="3" hidden="1">{"via1",#N/A,TRUE,"general";"via2",#N/A,TRUE,"general";"via3",#N/A,TRUE,"general"}</definedName>
    <definedName name="_____m3" localSheetId="4"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localSheetId="4"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localSheetId="4"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localSheetId="4"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4"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localSheetId="4"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localSheetId="4" hidden="1">{"via1",#N/A,TRUE,"general";"via2",#N/A,TRUE,"general";"via3",#N/A,TRUE,"general"}</definedName>
    <definedName name="_____m9" hidden="1">{"via1",#N/A,TRUE,"general";"via2",#N/A,TRUE,"general";"via3",#N/A,TRUE,"general"}</definedName>
    <definedName name="_____MA2" localSheetId="1">#REF!</definedName>
    <definedName name="_____MA2" localSheetId="7">#REF!</definedName>
    <definedName name="_____MA2" localSheetId="6">#REF!</definedName>
    <definedName name="_____MA2" localSheetId="2">#REF!</definedName>
    <definedName name="_____MA2" localSheetId="0">#REF!</definedName>
    <definedName name="_____MA2">#REF!</definedName>
    <definedName name="_____MAT1" localSheetId="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11">#REF!</definedName>
    <definedName name="_____MAT112" localSheetId="2">#REF!</definedName>
    <definedName name="_____MAT112">#REF!</definedName>
    <definedName name="_____MAT113" localSheetId="2">#REF!</definedName>
    <definedName name="_____MAT113">#REF!</definedName>
    <definedName name="_____MAT114" localSheetId="2">#REF!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70">#REF!</definedName>
    <definedName name="_____MAT171">#REF!</definedName>
    <definedName name="_____MAT18" localSheetId="2">#REF!</definedName>
    <definedName name="_____MAT18">#REF!</definedName>
    <definedName name="_____MAT19" localSheetId="2">#REF!</definedName>
    <definedName name="_____MAT19">#REF!</definedName>
    <definedName name="_____MAT2" localSheetId="2">#REF!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32">#REF!</definedName>
    <definedName name="_____MAT84" localSheetId="2">#REF!</definedName>
    <definedName name="_____MAT84">#REF!</definedName>
    <definedName name="_____MAT85" localSheetId="2">#REF!</definedName>
    <definedName name="_____MAT85">#REF!</definedName>
    <definedName name="_____MAT86" localSheetId="2">#REF!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#REF!</definedName>
    <definedName name="_____MO1" localSheetId="2">#REF!</definedName>
    <definedName name="_____MO1">#REF!</definedName>
    <definedName name="_____MO10" localSheetId="2">#REF!</definedName>
    <definedName name="_____MO10">#REF!</definedName>
    <definedName name="_____MO2" localSheetId="2">#REF!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localSheetId="3" hidden="1">{"TAB1",#N/A,TRUE,"GENERAL";"TAB2",#N/A,TRUE,"GENERAL";"TAB3",#N/A,TRUE,"GENERAL";"TAB4",#N/A,TRUE,"GENERAL";"TAB5",#N/A,TRUE,"GENERAL"}</definedName>
    <definedName name="_____n3" localSheetId="4"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localSheetId="4"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localSheetId="4"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localSheetId="4"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localSheetId="4"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localSheetId="4"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4"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4"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localSheetId="4"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localSheetId="4" hidden="1">{"TAB1",#N/A,TRUE,"GENERAL";"TAB2",#N/A,TRUE,"GENERAL";"TAB3",#N/A,TRUE,"GENERAL";"TAB4",#N/A,TRUE,"GENERAL";"TAB5",#N/A,TRUE,"GENERAL"}</definedName>
    <definedName name="_____o9" hidden="1">{"TAB1",#N/A,TRUE,"GENERAL";"TAB2",#N/A,TRUE,"GENERAL";"TAB3",#N/A,TRUE,"GENERAL";"TAB4",#N/A,TRUE,"GENERAL";"TAB5",#N/A,TRUE,"GENERAL"}</definedName>
    <definedName name="_____OCD1" localSheetId="1">#REF!</definedName>
    <definedName name="_____OCD1" localSheetId="6">#REF!</definedName>
    <definedName name="_____OCD1" localSheetId="0">#REF!</definedName>
    <definedName name="_____OCD1">#REF!</definedName>
    <definedName name="_____OCI1" localSheetId="1">#REF!</definedName>
    <definedName name="_____OCI1" localSheetId="6">#REF!</definedName>
    <definedName name="_____OCI1" localSheetId="0">#REF!</definedName>
    <definedName name="_____OCI1">#REF!</definedName>
    <definedName name="_____ORO10" localSheetId="2">#REF!</definedName>
    <definedName name="_____ORO10">#REF!</definedName>
    <definedName name="_____ORO11" localSheetId="2">#REF!</definedName>
    <definedName name="_____ORO11">#REF!</definedName>
    <definedName name="_____ORO12" localSheetId="2">#REF!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3" hidden="1">{"via1",#N/A,TRUE,"general";"via2",#N/A,TRUE,"general";"via3",#N/A,TRUE,"general"}</definedName>
    <definedName name="_____p6" localSheetId="4"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localSheetId="4"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localSheetId="4" hidden="1">{"TAB1",#N/A,TRUE,"GENERAL";"TAB2",#N/A,TRUE,"GENERAL";"TAB3",#N/A,TRUE,"GENERAL";"TAB4",#N/A,TRUE,"GENERAL";"TAB5",#N/A,TRUE,"GENERAL"}</definedName>
    <definedName name="_____p8" hidden="1">{"TAB1",#N/A,TRUE,"GENERAL";"TAB2",#N/A,TRUE,"GENERAL";"TAB3",#N/A,TRUE,"GENERAL";"TAB4",#N/A,TRUE,"GENERAL";"TAB5",#N/A,TRUE,"GENERAL"}</definedName>
    <definedName name="_____PJ50" localSheetId="1">#REF!</definedName>
    <definedName name="_____PJ50" localSheetId="7">#REF!</definedName>
    <definedName name="_____PJ50" localSheetId="6">#REF!</definedName>
    <definedName name="_____PJ50" localSheetId="0">#REF!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 localSheetId="2">#REF!</definedName>
    <definedName name="_____POR1">#REF!</definedName>
    <definedName name="_____POR2" localSheetId="2">#REF!</definedName>
    <definedName name="_____POR2">#REF!</definedName>
    <definedName name="_____POR3" localSheetId="2">#REF!</definedName>
    <definedName name="_____POR3">#REF!</definedName>
    <definedName name="_____POR4">#REF!</definedName>
    <definedName name="_____POR5">#REF!</definedName>
    <definedName name="_____pr01" localSheetId="1">#REF!</definedName>
    <definedName name="_____pr01" localSheetId="6">#REF!</definedName>
    <definedName name="_____pr01" localSheetId="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 localSheetId="3" hidden="1">{"via1",#N/A,TRUE,"general";"via2",#N/A,TRUE,"general";"via3",#N/A,TRUE,"general"}</definedName>
    <definedName name="_____r4r" localSheetId="4" hidden="1">{"via1",#N/A,TRUE,"general";"via2",#N/A,TRUE,"general";"via3",#N/A,TRUE,"general"}</definedName>
    <definedName name="_____r4r" hidden="1">{"via1",#N/A,TRUE,"general";"via2",#N/A,TRUE,"general";"via3",#N/A,TRUE,"general"}</definedName>
    <definedName name="_____rtu6" localSheetId="3" hidden="1">{"via1",#N/A,TRUE,"general";"via2",#N/A,TRUE,"general";"via3",#N/A,TRUE,"general"}</definedName>
    <definedName name="_____rtu6" localSheetId="4"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localSheetId="4"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localSheetId="4"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4"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localSheetId="4"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localSheetId="4"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localSheetId="4"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localSheetId="4" hidden="1">{"via1",#N/A,TRUE,"general";"via2",#N/A,TRUE,"general";"via3",#N/A,TRUE,"general"}</definedName>
    <definedName name="_____s7" hidden="1">{"via1",#N/A,TRUE,"general";"via2",#N/A,TRUE,"general";"via3",#N/A,TRUE,"general"}</definedName>
    <definedName name="_____SBC1" localSheetId="3">#REF!</definedName>
    <definedName name="_____SBC1" localSheetId="4">#REF!</definedName>
    <definedName name="_____SBC1">#REF!</definedName>
    <definedName name="_____SBC3" localSheetId="3">#REF!</definedName>
    <definedName name="_____SBC3" localSheetId="4">#REF!</definedName>
    <definedName name="_____SBC3">#REF!</definedName>
    <definedName name="_____SBC5" localSheetId="3">#REF!</definedName>
    <definedName name="_____SBC5" localSheetId="4">#REF!</definedName>
    <definedName name="_____SBC5">#REF!</definedName>
    <definedName name="_____t3" localSheetId="3" hidden="1">{"TAB1",#N/A,TRUE,"GENERAL";"TAB2",#N/A,TRUE,"GENERAL";"TAB3",#N/A,TRUE,"GENERAL";"TAB4",#N/A,TRUE,"GENERAL";"TAB5",#N/A,TRUE,"GENERAL"}</definedName>
    <definedName name="_____t3" localSheetId="4"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localSheetId="4"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localSheetId="4"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localSheetId="4"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localSheetId="4"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localSheetId="4"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localSheetId="4"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4"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localSheetId="4"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localSheetId="4"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localSheetId="4" hidden="1">{"via1",#N/A,TRUE,"general";"via2",#N/A,TRUE,"general";"via3",#N/A,TRUE,"general"}</definedName>
    <definedName name="_____t99" hidden="1">{"via1",#N/A,TRUE,"general";"via2",#N/A,TRUE,"general";"via3",#N/A,TRUE,"general"}</definedName>
    <definedName name="_____tab1" localSheetId="3">#REF!</definedName>
    <definedName name="_____tab1" localSheetId="4">#REF!</definedName>
    <definedName name="_____tab1" localSheetId="2">#REF!</definedName>
    <definedName name="_____tab1">#REF!</definedName>
    <definedName name="_____tab2" localSheetId="2">#REF!</definedName>
    <definedName name="_____tab2">#REF!</definedName>
    <definedName name="_____tab3" localSheetId="2">#REF!</definedName>
    <definedName name="_____tab3">#REF!</definedName>
    <definedName name="_____TAB4">#REF!</definedName>
    <definedName name="_____u4" localSheetId="3" hidden="1">{"TAB1",#N/A,TRUE,"GENERAL";"TAB2",#N/A,TRUE,"GENERAL";"TAB3",#N/A,TRUE,"GENERAL";"TAB4",#N/A,TRUE,"GENERAL";"TAB5",#N/A,TRUE,"GENERAL"}</definedName>
    <definedName name="_____u4" localSheetId="4"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4"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4"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localSheetId="4"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localSheetId="4"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4"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4"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localSheetId="4"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localSheetId="4"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4"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4"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4"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localSheetId="4"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localSheetId="4"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4" hidden="1">{"TAB1",#N/A,TRUE,"GENERAL";"TAB2",#N/A,TRUE,"GENERAL";"TAB3",#N/A,TRUE,"GENERAL";"TAB4",#N/A,TRUE,"GENERAL";"TAB5",#N/A,TRUE,"GENERAL"}</definedName>
    <definedName name="_____v9" hidden="1">{"TAB1",#N/A,TRUE,"GENERAL";"TAB2",#N/A,TRUE,"GENERAL";"TAB3",#N/A,TRUE,"GENERAL";"TAB4",#N/A,TRUE,"GENERAL";"TAB5",#N/A,TRUE,"GENERAL"}</definedName>
    <definedName name="_____VEX1" localSheetId="1">#REF!</definedName>
    <definedName name="_____VEX1" localSheetId="6">#REF!</definedName>
    <definedName name="_____VEX1" localSheetId="0">#REF!</definedName>
    <definedName name="_____VEX1">#REF!</definedName>
    <definedName name="_____VFA1" localSheetId="1">#REF!</definedName>
    <definedName name="_____VFA1" localSheetId="6">#REF!</definedName>
    <definedName name="_____VFA1" localSheetId="0">#REF!</definedName>
    <definedName name="_____VFA1">#REF!</definedName>
    <definedName name="_____vfv4" localSheetId="3" hidden="1">{"via1",#N/A,TRUE,"general";"via2",#N/A,TRUE,"general";"via3",#N/A,TRUE,"general"}</definedName>
    <definedName name="_____vfv4" localSheetId="4" hidden="1">{"via1",#N/A,TRUE,"general";"via2",#N/A,TRUE,"general";"via3",#N/A,TRUE,"general"}</definedName>
    <definedName name="_____vfv4" hidden="1">{"via1",#N/A,TRUE,"general";"via2",#N/A,TRUE,"general";"via3",#N/A,TRUE,"general"}</definedName>
    <definedName name="_____VIT1" localSheetId="1">#REF!</definedName>
    <definedName name="_____VIT1" localSheetId="6">#REF!</definedName>
    <definedName name="_____VIT1" localSheetId="0">#REF!</definedName>
    <definedName name="_____VIT1">#REF!</definedName>
    <definedName name="_____Vol1">#REF!</definedName>
    <definedName name="_____VPR1" localSheetId="1">#REF!</definedName>
    <definedName name="_____VPR1" localSheetId="6">#REF!</definedName>
    <definedName name="_____VPR1" localSheetId="0">#REF!</definedName>
    <definedName name="_____VPR1">#REF!</definedName>
    <definedName name="_____VPR2" localSheetId="1">#REF!</definedName>
    <definedName name="_____VPR2" localSheetId="6">#REF!</definedName>
    <definedName name="_____VPR2" localSheetId="0">#REF!</definedName>
    <definedName name="_____VPR2">#REF!</definedName>
    <definedName name="_____VRP1" localSheetId="1">#REF!</definedName>
    <definedName name="_____VRP1" localSheetId="6">#REF!</definedName>
    <definedName name="_____VRP1" localSheetId="0">#REF!</definedName>
    <definedName name="_____VRP1">#REF!</definedName>
    <definedName name="_____VSM1" localSheetId="1">#REF!</definedName>
    <definedName name="_____VSM1" localSheetId="6">#REF!</definedName>
    <definedName name="_____VSM1" localSheetId="0">#REF!</definedName>
    <definedName name="_____VSM1">#REF!</definedName>
    <definedName name="_____x1" localSheetId="3" hidden="1">{"TAB1",#N/A,TRUE,"GENERAL";"TAB2",#N/A,TRUE,"GENERAL";"TAB3",#N/A,TRUE,"GENERAL";"TAB4",#N/A,TRUE,"GENERAL";"TAB5",#N/A,TRUE,"GENERAL"}</definedName>
    <definedName name="_____x1" localSheetId="4"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localSheetId="4"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localSheetId="4"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localSheetId="4"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localSheetId="4"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4"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4"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localSheetId="4"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localSheetId="4" hidden="1">{"TAB1",#N/A,TRUE,"GENERAL";"TAB2",#N/A,TRUE,"GENERAL";"TAB3",#N/A,TRUE,"GENERAL";"TAB4",#N/A,TRUE,"GENERAL";"TAB5",#N/A,TRUE,"GENERAL"}</definedName>
    <definedName name="_____x9" hidden="1">{"TAB1",#N/A,TRUE,"GENERAL";"TAB2",#N/A,TRUE,"GENERAL";"TAB3",#N/A,TRUE,"GENERAL";"TAB4",#N/A,TRUE,"GENERAL";"TAB5",#N/A,TRUE,"GENERAL"}</definedName>
    <definedName name="_____xlnm.Print_Area" localSheetId="3">#REF!</definedName>
    <definedName name="_____xlnm.Print_Area" localSheetId="4">#REF!</definedName>
    <definedName name="_____xlnm.Print_Area" localSheetId="2">#REF!</definedName>
    <definedName name="_____xlnm.Print_Area">#REF!</definedName>
    <definedName name="_____xlnm.Print_Titles" localSheetId="2">#REF!</definedName>
    <definedName name="_____xlnm.Print_Titles">#REF!</definedName>
    <definedName name="_____xlnm.Print_Titles_1" localSheetId="2">#REF!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_y2" localSheetId="3" hidden="1">{"TAB1",#N/A,TRUE,"GENERAL";"TAB2",#N/A,TRUE,"GENERAL";"TAB3",#N/A,TRUE,"GENERAL";"TAB4",#N/A,TRUE,"GENERAL";"TAB5",#N/A,TRUE,"GENERAL"}</definedName>
    <definedName name="_____y2" localSheetId="4"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localSheetId="4"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localSheetId="4"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localSheetId="4"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localSheetId="4"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localSheetId="4"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localSheetId="4"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localSheetId="4"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4"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localSheetId="4"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localSheetId="4"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localSheetId="4"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localSheetId="4"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localSheetId="4" hidden="1">{"TAB1",#N/A,TRUE,"GENERAL";"TAB2",#N/A,TRUE,"GENERAL";"TAB3",#N/A,TRUE,"GENERAL";"TAB4",#N/A,TRUE,"GENERAL";"TAB5",#N/A,TRUE,"GENERAL"}</definedName>
    <definedName name="_____z6" hidden="1">{"TAB1",#N/A,TRUE,"GENERAL";"TAB2",#N/A,TRUE,"GENERAL";"TAB3",#N/A,TRUE,"GENERAL";"TAB4",#N/A,TRUE,"GENERAL";"TAB5",#N/A,TRUE,"GENERAL"}</definedName>
    <definedName name="____A1" localSheetId="3">#REF!</definedName>
    <definedName name="____A1" localSheetId="4">#REF!</definedName>
    <definedName name="____A1">#REF!</definedName>
    <definedName name="____A251140" localSheetId="3">#REF!</definedName>
    <definedName name="____A251140" localSheetId="4">#REF!</definedName>
    <definedName name="____A251140" localSheetId="2">#REF!</definedName>
    <definedName name="____A251140">#REF!</definedName>
    <definedName name="____A251150" localSheetId="2">#REF!</definedName>
    <definedName name="____A251150">#REF!</definedName>
    <definedName name="____a3" localSheetId="3" hidden="1">{"TAB1",#N/A,TRUE,"GENERAL";"TAB2",#N/A,TRUE,"GENERAL";"TAB3",#N/A,TRUE,"GENERAL";"TAB4",#N/A,TRUE,"GENERAL";"TAB5",#N/A,TRUE,"GENERAL"}</definedName>
    <definedName name="____a3" localSheetId="4" hidden="1">{"TAB1",#N/A,TRUE,"GENERAL";"TAB2",#N/A,TRUE,"GENERAL";"TAB3",#N/A,TRUE,"GENERAL";"TAB4",#N/A,TRUE,"GENERAL";"TAB5",#N/A,TRUE,"GENERAL"}</definedName>
    <definedName name="____a3" hidden="1">{"TAB1",#N/A,TRUE,"GENERAL";"TAB2",#N/A,TRUE,"GENERAL";"TAB3",#N/A,TRUE,"GENERAL";"TAB4",#N/A,TRUE,"GENERAL";"TAB5",#N/A,TRUE,"GENERAL"}</definedName>
    <definedName name="____a4" localSheetId="3" hidden="1">{"via1",#N/A,TRUE,"general";"via2",#N/A,TRUE,"general";"via3",#N/A,TRUE,"general"}</definedName>
    <definedName name="____a4" localSheetId="4"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localSheetId="4"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4" hidden="1">{"TAB1",#N/A,TRUE,"GENERAL";"TAB2",#N/A,TRUE,"GENERAL";"TAB3",#N/A,TRUE,"GENERAL";"TAB4",#N/A,TRUE,"GENERAL";"TAB5",#N/A,TRUE,"GENERAL"}</definedName>
    <definedName name="____a6" hidden="1">{"TAB1",#N/A,TRUE,"GENERAL";"TAB2",#N/A,TRUE,"GENERAL";"TAB3",#N/A,TRUE,"GENERAL";"TAB4",#N/A,TRUE,"GENERAL";"TAB5",#N/A,TRUE,"GENERAL"}</definedName>
    <definedName name="____AFC1" localSheetId="3">#REF!</definedName>
    <definedName name="____AFC1" localSheetId="4">#REF!</definedName>
    <definedName name="____AFC1">#REF!</definedName>
    <definedName name="____AFC3" localSheetId="3">#REF!</definedName>
    <definedName name="____AFC3" localSheetId="4">#REF!</definedName>
    <definedName name="____AFC3">#REF!</definedName>
    <definedName name="____AFC5" localSheetId="3">#REF!</definedName>
    <definedName name="____AFC5" localSheetId="4">#REF!</definedName>
    <definedName name="____AFC5">#REF!</definedName>
    <definedName name="____aiu2">#REF!</definedName>
    <definedName name="____ane7" localSheetId="6">#REF!</definedName>
    <definedName name="____ane7">#REF!</definedName>
    <definedName name="____ane8" localSheetId="6">#REF!</definedName>
    <definedName name="____ane8">#REF!</definedName>
    <definedName name="____Atp2">#REF!</definedName>
    <definedName name="____b2" localSheetId="3" hidden="1">{"TAB1",#N/A,TRUE,"GENERAL";"TAB2",#N/A,TRUE,"GENERAL";"TAB3",#N/A,TRUE,"GENERAL";"TAB4",#N/A,TRUE,"GENERAL";"TAB5",#N/A,TRUE,"GENERAL"}</definedName>
    <definedName name="____b2" localSheetId="4"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4"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4"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4"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4"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localSheetId="4"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localSheetId="4"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localSheetId="4"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4" hidden="1">{"TAB1",#N/A,TRUE,"GENERAL";"TAB2",#N/A,TRUE,"GENERAL";"TAB3",#N/A,TRUE,"GENERAL";"TAB4",#N/A,TRUE,"GENERAL";"TAB5",#N/A,TRUE,"GENERAL"}</definedName>
    <definedName name="____bgb5" hidden="1">{"TAB1",#N/A,TRUE,"GENERAL";"TAB2",#N/A,TRUE,"GENERAL";"TAB3",#N/A,TRUE,"GENERAL";"TAB4",#N/A,TRUE,"GENERAL";"TAB5",#N/A,TRUE,"GENERAL"}</definedName>
    <definedName name="____BGC1" localSheetId="3">#REF!</definedName>
    <definedName name="____BGC1" localSheetId="4">#REF!</definedName>
    <definedName name="____BGC1">#REF!</definedName>
    <definedName name="____BGC3" localSheetId="3">#REF!</definedName>
    <definedName name="____BGC3" localSheetId="4">#REF!</definedName>
    <definedName name="____BGC3">#REF!</definedName>
    <definedName name="____BGC5" localSheetId="3">#REF!</definedName>
    <definedName name="____BGC5" localSheetId="4">#REF!</definedName>
    <definedName name="____BGC5">#REF!</definedName>
    <definedName name="____CAC1">#REF!</definedName>
    <definedName name="____CAC3">#REF!</definedName>
    <definedName name="____CAC5">#REF!</definedName>
    <definedName name="____cal16" localSheetId="2">#REF!</definedName>
    <definedName name="____cal16">#REF!</definedName>
    <definedName name="____cal18" localSheetId="2">#REF!</definedName>
    <definedName name="____cal18">#REF!</definedName>
    <definedName name="____Cal20" localSheetId="2">#REF!</definedName>
    <definedName name="____Cal20">#REF!</definedName>
    <definedName name="____cal22">#REF!</definedName>
    <definedName name="____cal24">#REF!</definedName>
    <definedName name="____COM1" localSheetId="1">#REF!</definedName>
    <definedName name="____COM1" localSheetId="6">#REF!</definedName>
    <definedName name="____COM1" localSheetId="0">#REF!</definedName>
    <definedName name="____COM1">#REF!</definedName>
    <definedName name="____COM10" localSheetId="1">#REF!</definedName>
    <definedName name="____COM10" localSheetId="6">#REF!</definedName>
    <definedName name="____COM10" localSheetId="0">#REF!</definedName>
    <definedName name="____COM10">#REF!</definedName>
    <definedName name="____COM11" localSheetId="1">#REF!</definedName>
    <definedName name="____COM11" localSheetId="6">#REF!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 localSheetId="1">#REF!</definedName>
    <definedName name="____DCI1" localSheetId="6">#REF!</definedName>
    <definedName name="____DCI1" localSheetId="0">#REF!</definedName>
    <definedName name="____DCI1">#REF!</definedName>
    <definedName name="____DDS1" localSheetId="1">#REF!</definedName>
    <definedName name="____DDS1" localSheetId="6">#REF!</definedName>
    <definedName name="____DDS1" localSheetId="0">#REF!</definedName>
    <definedName name="____DDS1">#REF!</definedName>
    <definedName name="____DGO1" localSheetId="1">#REF!</definedName>
    <definedName name="____DGO1" localSheetId="6">#REF!</definedName>
    <definedName name="____DGO1" localSheetId="0">#REF!</definedName>
    <definedName name="____DGO1">#REF!</definedName>
    <definedName name="____DGP1" localSheetId="1">#REF!</definedName>
    <definedName name="____DGP1" localSheetId="6">#REF!</definedName>
    <definedName name="____DGP1" localSheetId="0">#REF!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QP1" localSheetId="2">#REF!</definedName>
    <definedName name="____EQP1">#REF!</definedName>
    <definedName name="____EQP10" localSheetId="2">#REF!</definedName>
    <definedName name="____EQP10">#REF!</definedName>
    <definedName name="____EQP11" localSheetId="2">#REF!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g2" localSheetId="3" hidden="1">{"TAB1",#N/A,TRUE,"GENERAL";"TAB2",#N/A,TRUE,"GENERAL";"TAB3",#N/A,TRUE,"GENERAL";"TAB4",#N/A,TRUE,"GENERAL";"TAB5",#N/A,TRUE,"GENERAL"}</definedName>
    <definedName name="____g2" localSheetId="4"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localSheetId="4"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localSheetId="4"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localSheetId="4"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localSheetId="4"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localSheetId="4"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4"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localSheetId="4"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localSheetId="4"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localSheetId="4"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localSheetId="4"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4"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localSheetId="4"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localSheetId="4"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localSheetId="4"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localSheetId="4" hidden="1">{"via1",#N/A,TRUE,"general";"via2",#N/A,TRUE,"general";"via3",#N/A,TRUE,"general"}</definedName>
    <definedName name="____hfh7" hidden="1">{"via1",#N/A,TRUE,"general";"via2",#N/A,TRUE,"general";"via3",#N/A,TRUE,"general"}</definedName>
    <definedName name="____i4" localSheetId="3" hidden="1">{"via1",#N/A,TRUE,"general";"via2",#N/A,TRUE,"general";"via3",#N/A,TRUE,"general"}</definedName>
    <definedName name="____i4" localSheetId="4"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localSheetId="4"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4"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localSheetId="4"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localSheetId="4"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localSheetId="4"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localSheetId="4" hidden="1">{"TAB1",#N/A,TRUE,"GENERAL";"TAB2",#N/A,TRUE,"GENERAL";"TAB3",#N/A,TRUE,"GENERAL";"TAB4",#N/A,TRUE,"GENERAL";"TAB5",#N/A,TRUE,"GENERAL"}</definedName>
    <definedName name="____i9" hidden="1">{"TAB1",#N/A,TRUE,"GENERAL";"TAB2",#N/A,TRUE,"GENERAL";"TAB3",#N/A,TRUE,"GENERAL";"TAB4",#N/A,TRUE,"GENERAL";"TAB5",#N/A,TRUE,"GENERAL"}</definedName>
    <definedName name="____ICP1" localSheetId="3">#REF!</definedName>
    <definedName name="____ICP1" localSheetId="4">#REF!</definedName>
    <definedName name="____ICP1">#REF!</definedName>
    <definedName name="____INF1" localSheetId="3">#REF!</definedName>
    <definedName name="____INF1" localSheetId="4">#REF!</definedName>
    <definedName name="____INF1" localSheetId="2">#REF!</definedName>
    <definedName name="____INF1">#REF!</definedName>
    <definedName name="____k3" localSheetId="3" hidden="1">{"TAB1",#N/A,TRUE,"GENERAL";"TAB2",#N/A,TRUE,"GENERAL";"TAB3",#N/A,TRUE,"GENERAL";"TAB4",#N/A,TRUE,"GENERAL";"TAB5",#N/A,TRUE,"GENERAL"}</definedName>
    <definedName name="____k3" localSheetId="4"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localSheetId="4"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localSheetId="4"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localSheetId="4"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localSheetId="4"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localSheetId="4"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localSheetId="4"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4" hidden="1">{"TAB1",#N/A,TRUE,"GENERAL";"TAB2",#N/A,TRUE,"GENERAL";"TAB3",#N/A,TRUE,"GENERAL";"TAB4",#N/A,TRUE,"GENERAL";"TAB5",#N/A,TRUE,"GENERAL"}</definedName>
    <definedName name="____kjk6" hidden="1">{"TAB1",#N/A,TRUE,"GENERAL";"TAB2",#N/A,TRUE,"GENERAL";"TAB3",#N/A,TRUE,"GENERAL";"TAB4",#N/A,TRUE,"GENERAL";"TAB5",#N/A,TRUE,"GENERAL"}</definedName>
    <definedName name="____LEY80" localSheetId="1">#REF!</definedName>
    <definedName name="____LEY80" localSheetId="6">#REF!</definedName>
    <definedName name="____LEY80" localSheetId="0">#REF!</definedName>
    <definedName name="____LEY80">#REF!</definedName>
    <definedName name="____M14">#REF!</definedName>
    <definedName name="____m3" localSheetId="3" hidden="1">{"via1",#N/A,TRUE,"general";"via2",#N/A,TRUE,"general";"via3",#N/A,TRUE,"general"}</definedName>
    <definedName name="____m3" localSheetId="4"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localSheetId="4"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localSheetId="4"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localSheetId="4"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4"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localSheetId="4"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localSheetId="4" hidden="1">{"via1",#N/A,TRUE,"general";"via2",#N/A,TRUE,"general";"via3",#N/A,TRUE,"general"}</definedName>
    <definedName name="____m9" hidden="1">{"via1",#N/A,TRUE,"general";"via2",#N/A,TRUE,"general";"via3",#N/A,TRUE,"general"}</definedName>
    <definedName name="____MA2" localSheetId="1">#REF!</definedName>
    <definedName name="____MA2" localSheetId="7">#REF!</definedName>
    <definedName name="____MA2" localSheetId="6">#REF!</definedName>
    <definedName name="____MA2" localSheetId="2">#REF!</definedName>
    <definedName name="____MA2" localSheetId="0">#REF!</definedName>
    <definedName name="____MA2">#REF!</definedName>
    <definedName name="____MAT1" localSheetId="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 localSheetId="2">#REF!</definedName>
    <definedName name="____MAT112">#REF!</definedName>
    <definedName name="____MAT113" localSheetId="2">#REF!</definedName>
    <definedName name="____MAT113">#REF!</definedName>
    <definedName name="____MAT114" localSheetId="2">#REF!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 localSheetId="2">#REF!</definedName>
    <definedName name="____MAT18">#REF!</definedName>
    <definedName name="____MAT19" localSheetId="2">#REF!</definedName>
    <definedName name="____MAT19">#REF!</definedName>
    <definedName name="____MAT2" localSheetId="2">#REF!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 localSheetId="2">#REF!</definedName>
    <definedName name="____MAT84">#REF!</definedName>
    <definedName name="____MAT85" localSheetId="2">#REF!</definedName>
    <definedName name="____MAT85">#REF!</definedName>
    <definedName name="____MAT86" localSheetId="2">#REF!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O1" localSheetId="2">#REF!</definedName>
    <definedName name="____MO1">#REF!</definedName>
    <definedName name="____MO10" localSheetId="2">#REF!</definedName>
    <definedName name="____MO10">#REF!</definedName>
    <definedName name="____MO2" localSheetId="2">#REF!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localSheetId="3" hidden="1">{"TAB1",#N/A,TRUE,"GENERAL";"TAB2",#N/A,TRUE,"GENERAL";"TAB3",#N/A,TRUE,"GENERAL";"TAB4",#N/A,TRUE,"GENERAL";"TAB5",#N/A,TRUE,"GENERAL"}</definedName>
    <definedName name="____n3" localSheetId="4"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localSheetId="4"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localSheetId="4"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localSheetId="4"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localSheetId="4"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localSheetId="4"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4"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4"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localSheetId="4"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localSheetId="4" hidden="1">{"TAB1",#N/A,TRUE,"GENERAL";"TAB2",#N/A,TRUE,"GENERAL";"TAB3",#N/A,TRUE,"GENERAL";"TAB4",#N/A,TRUE,"GENERAL";"TAB5",#N/A,TRUE,"GENERAL"}</definedName>
    <definedName name="____o9" hidden="1">{"TAB1",#N/A,TRUE,"GENERAL";"TAB2",#N/A,TRUE,"GENERAL";"TAB3",#N/A,TRUE,"GENERAL";"TAB4",#N/A,TRUE,"GENERAL";"TAB5",#N/A,TRUE,"GENERAL"}</definedName>
    <definedName name="____OCD1" localSheetId="1">#REF!</definedName>
    <definedName name="____OCD1" localSheetId="6">#REF!</definedName>
    <definedName name="____OCD1" localSheetId="0">#REF!</definedName>
    <definedName name="____OCD1">#REF!</definedName>
    <definedName name="____OCI1" localSheetId="1">#REF!</definedName>
    <definedName name="____OCI1" localSheetId="6">#REF!</definedName>
    <definedName name="____OCI1" localSheetId="0">#REF!</definedName>
    <definedName name="____OCI1">#REF!</definedName>
    <definedName name="____ORO10" localSheetId="2">#REF!</definedName>
    <definedName name="____ORO10">#REF!</definedName>
    <definedName name="____ORO11" localSheetId="2">#REF!</definedName>
    <definedName name="____ORO11">#REF!</definedName>
    <definedName name="____ORO12" localSheetId="2">#REF!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3" hidden="1">{"via1",#N/A,TRUE,"general";"via2",#N/A,TRUE,"general";"via3",#N/A,TRUE,"general"}</definedName>
    <definedName name="____p6" localSheetId="4"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localSheetId="4"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localSheetId="4" hidden="1">{"TAB1",#N/A,TRUE,"GENERAL";"TAB2",#N/A,TRUE,"GENERAL";"TAB3",#N/A,TRUE,"GENERAL";"TAB4",#N/A,TRUE,"GENERAL";"TAB5",#N/A,TRUE,"GENERAL"}</definedName>
    <definedName name="____p8" hidden="1">{"TAB1",#N/A,TRUE,"GENERAL";"TAB2",#N/A,TRUE,"GENERAL";"TAB3",#N/A,TRUE,"GENERAL";"TAB4",#N/A,TRUE,"GENERAL";"TAB5",#N/A,TRUE,"GENERAL"}</definedName>
    <definedName name="____PJ50" localSheetId="1">#REF!</definedName>
    <definedName name="____PJ50" localSheetId="7">#REF!</definedName>
    <definedName name="____PJ50" localSheetId="6">#REF!</definedName>
    <definedName name="____PJ50" localSheetId="0">#REF!</definedName>
    <definedName name="____PJ50">#REF!</definedName>
    <definedName name="____pj51" localSheetId="1">#REF!</definedName>
    <definedName name="____pj51" localSheetId="7">#REF!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 localSheetId="2">#REF!</definedName>
    <definedName name="____POR1">#REF!</definedName>
    <definedName name="____POR2" localSheetId="2">#REF!</definedName>
    <definedName name="____POR2">#REF!</definedName>
    <definedName name="____POR3" localSheetId="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 localSheetId="3" hidden="1">{"via1",#N/A,TRUE,"general";"via2",#N/A,TRUE,"general";"via3",#N/A,TRUE,"general"}</definedName>
    <definedName name="____r4r" localSheetId="4" hidden="1">{"via1",#N/A,TRUE,"general";"via2",#N/A,TRUE,"general";"via3",#N/A,TRUE,"general"}</definedName>
    <definedName name="____r4r" hidden="1">{"via1",#N/A,TRUE,"general";"via2",#N/A,TRUE,"general";"via3",#N/A,TRUE,"general"}</definedName>
    <definedName name="____rtu6" localSheetId="3" hidden="1">{"via1",#N/A,TRUE,"general";"via2",#N/A,TRUE,"general";"via3",#N/A,TRUE,"general"}</definedName>
    <definedName name="____rtu6" localSheetId="4"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localSheetId="4"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localSheetId="4"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4"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localSheetId="4"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localSheetId="4"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localSheetId="4"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localSheetId="4" hidden="1">{"via1",#N/A,TRUE,"general";"via2",#N/A,TRUE,"general";"via3",#N/A,TRUE,"general"}</definedName>
    <definedName name="____s7" hidden="1">{"via1",#N/A,TRUE,"general";"via2",#N/A,TRUE,"general";"via3",#N/A,TRUE,"general"}</definedName>
    <definedName name="____SAL1" localSheetId="3">#REF!</definedName>
    <definedName name="____SAL1" localSheetId="4">#REF!</definedName>
    <definedName name="____SAL1">#REF!</definedName>
    <definedName name="____SBC1" localSheetId="3">#REF!</definedName>
    <definedName name="____SBC1" localSheetId="4">#REF!</definedName>
    <definedName name="____SBC1">#REF!</definedName>
    <definedName name="____SBC3" localSheetId="3">#REF!</definedName>
    <definedName name="____SBC3" localSheetId="4">#REF!</definedName>
    <definedName name="____SBC3">#REF!</definedName>
    <definedName name="____SBC5">#REF!</definedName>
    <definedName name="____t3" localSheetId="3" hidden="1">{"TAB1",#N/A,TRUE,"GENERAL";"TAB2",#N/A,TRUE,"GENERAL";"TAB3",#N/A,TRUE,"GENERAL";"TAB4",#N/A,TRUE,"GENERAL";"TAB5",#N/A,TRUE,"GENERAL"}</definedName>
    <definedName name="____t3" localSheetId="4"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localSheetId="4"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localSheetId="4"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localSheetId="4"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localSheetId="4"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localSheetId="4"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localSheetId="4"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4"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localSheetId="4"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localSheetId="4"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localSheetId="4" hidden="1">{"via1",#N/A,TRUE,"general";"via2",#N/A,TRUE,"general";"via3",#N/A,TRUE,"general"}</definedName>
    <definedName name="____t99" hidden="1">{"via1",#N/A,TRUE,"general";"via2",#N/A,TRUE,"general";"via3",#N/A,TRUE,"general"}</definedName>
    <definedName name="____tab1" localSheetId="3">#REF!</definedName>
    <definedName name="____tab1" localSheetId="4">#REF!</definedName>
    <definedName name="____tab1" localSheetId="2">#REF!</definedName>
    <definedName name="____tab1">#REF!</definedName>
    <definedName name="____tab2" localSheetId="2">#REF!</definedName>
    <definedName name="____tab2">#REF!</definedName>
    <definedName name="____tab3" localSheetId="2">#REF!</definedName>
    <definedName name="____tab3">#REF!</definedName>
    <definedName name="____TAB4">#REF!</definedName>
    <definedName name="____TC212">#REF!</definedName>
    <definedName name="____TOP1" localSheetId="1">#REF!</definedName>
    <definedName name="____TOP1" localSheetId="6">#REF!</definedName>
    <definedName name="____TOP1" localSheetId="0">#REF!</definedName>
    <definedName name="____TOP1">#REF!</definedName>
    <definedName name="____TOP10" localSheetId="1">#REF!</definedName>
    <definedName name="____TOP10" localSheetId="6">#REF!</definedName>
    <definedName name="____TOP10" localSheetId="0">#REF!</definedName>
    <definedName name="____TOP10">#REF!</definedName>
    <definedName name="____TOP2" localSheetId="1">#REF!</definedName>
    <definedName name="____TOP2" localSheetId="6">#REF!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3" hidden="1">{"TAB1",#N/A,TRUE,"GENERAL";"TAB2",#N/A,TRUE,"GENERAL";"TAB3",#N/A,TRUE,"GENERAL";"TAB4",#N/A,TRUE,"GENERAL";"TAB5",#N/A,TRUE,"GENERAL"}</definedName>
    <definedName name="____u4" localSheetId="4"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4"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4"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localSheetId="4"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localSheetId="4"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4"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4" hidden="1">{"TAB1",#N/A,TRUE,"GENERAL";"TAB2",#N/A,TRUE,"GENERAL";"TAB3",#N/A,TRUE,"GENERAL";"TAB4",#N/A,TRUE,"GENERAL";"TAB5",#N/A,TRUE,"GENERAL"}</definedName>
    <definedName name="____ur7" hidden="1">{"TAB1",#N/A,TRUE,"GENERAL";"TAB2",#N/A,TRUE,"GENERAL";"TAB3",#N/A,TRUE,"GENERAL";"TAB4",#N/A,TRUE,"GENERAL";"TAB5",#N/A,TRUE,"GENERAL"}</definedName>
    <definedName name="____V1" localSheetId="3">#REF!</definedName>
    <definedName name="____V1" localSheetId="4">#REF!</definedName>
    <definedName name="____V1">#REF!</definedName>
    <definedName name="____v2" localSheetId="3" hidden="1">{"via1",#N/A,TRUE,"general";"via2",#N/A,TRUE,"general";"via3",#N/A,TRUE,"general"}</definedName>
    <definedName name="____v2" localSheetId="4"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localSheetId="4"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4"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4"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4"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localSheetId="4"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localSheetId="4"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4" hidden="1">{"TAB1",#N/A,TRUE,"GENERAL";"TAB2",#N/A,TRUE,"GENERAL";"TAB3",#N/A,TRUE,"GENERAL";"TAB4",#N/A,TRUE,"GENERAL";"TAB5",#N/A,TRUE,"GENERAL"}</definedName>
    <definedName name="____v9" hidden="1">{"TAB1",#N/A,TRUE,"GENERAL";"TAB2",#N/A,TRUE,"GENERAL";"TAB3",#N/A,TRUE,"GENERAL";"TAB4",#N/A,TRUE,"GENERAL";"TAB5",#N/A,TRUE,"GENERAL"}</definedName>
    <definedName name="____VEX1" localSheetId="3">#REF!</definedName>
    <definedName name="____VEX1" localSheetId="4">#REF!</definedName>
    <definedName name="____VEX1">#REF!</definedName>
    <definedName name="____VFA1" localSheetId="3">#REF!</definedName>
    <definedName name="____VFA1" localSheetId="4">#REF!</definedName>
    <definedName name="____VFA1">#REF!</definedName>
    <definedName name="____vfv4" localSheetId="3" hidden="1">{"via1",#N/A,TRUE,"general";"via2",#N/A,TRUE,"general";"via3",#N/A,TRUE,"general"}</definedName>
    <definedName name="____vfv4" localSheetId="4" hidden="1">{"via1",#N/A,TRUE,"general";"via2",#N/A,TRUE,"general";"via3",#N/A,TRUE,"general"}</definedName>
    <definedName name="____vfv4" hidden="1">{"via1",#N/A,TRUE,"general";"via2",#N/A,TRUE,"general";"via3",#N/A,TRUE,"general"}</definedName>
    <definedName name="____VIT1" localSheetId="3">#REF!</definedName>
    <definedName name="____VIT1" localSheetId="4">#REF!</definedName>
    <definedName name="____VIT1">#REF!</definedName>
    <definedName name="____Vol1" localSheetId="3">#REF!</definedName>
    <definedName name="____Vol1" localSheetId="4">#REF!</definedName>
    <definedName name="____Vol1">#REF!</definedName>
    <definedName name="____VPR1" localSheetId="1">#REF!</definedName>
    <definedName name="____VPR1" localSheetId="6">#REF!</definedName>
    <definedName name="____VPR1" localSheetId="0">#REF!</definedName>
    <definedName name="____VPR1">#REF!</definedName>
    <definedName name="____VPR2" localSheetId="1">#REF!</definedName>
    <definedName name="____VPR2" localSheetId="6">#REF!</definedName>
    <definedName name="____VPR2" localSheetId="0">#REF!</definedName>
    <definedName name="____VPR2">#REF!</definedName>
    <definedName name="____VRP1" localSheetId="1">#REF!</definedName>
    <definedName name="____VRP1" localSheetId="6">#REF!</definedName>
    <definedName name="____VRP1" localSheetId="0">#REF!</definedName>
    <definedName name="____VRP1">#REF!</definedName>
    <definedName name="____VSM1" localSheetId="1">#REF!</definedName>
    <definedName name="____VSM1" localSheetId="6">#REF!</definedName>
    <definedName name="____VSM1" localSheetId="0">#REF!</definedName>
    <definedName name="____VSM1">#REF!</definedName>
    <definedName name="____x1" localSheetId="3" hidden="1">{"TAB1",#N/A,TRUE,"GENERAL";"TAB2",#N/A,TRUE,"GENERAL";"TAB3",#N/A,TRUE,"GENERAL";"TAB4",#N/A,TRUE,"GENERAL";"TAB5",#N/A,TRUE,"GENERAL"}</definedName>
    <definedName name="____x1" localSheetId="4"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localSheetId="4"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localSheetId="4"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localSheetId="4"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localSheetId="4"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4"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4"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localSheetId="4"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localSheetId="4" hidden="1">{"TAB1",#N/A,TRUE,"GENERAL";"TAB2",#N/A,TRUE,"GENERAL";"TAB3",#N/A,TRUE,"GENERAL";"TAB4",#N/A,TRUE,"GENERAL";"TAB5",#N/A,TRUE,"GENERAL"}</definedName>
    <definedName name="____x9" hidden="1">{"TAB1",#N/A,TRUE,"GENERAL";"TAB2",#N/A,TRUE,"GENERAL";"TAB3",#N/A,TRUE,"GENERAL";"TAB4",#N/A,TRUE,"GENERAL";"TAB5",#N/A,TRUE,"GENERAL"}</definedName>
    <definedName name="____xlnm.Print_Area" localSheetId="3">#REF!</definedName>
    <definedName name="____xlnm.Print_Area" localSheetId="4">#REF!</definedName>
    <definedName name="____xlnm.Print_Area" localSheetId="2">#REF!</definedName>
    <definedName name="____xlnm.Print_Area">#REF!</definedName>
    <definedName name="____xlnm.Print_Titles" localSheetId="2">#REF!</definedName>
    <definedName name="____xlnm.Print_Titles">#REF!</definedName>
    <definedName name="____xlnm.Print_Titles_1" localSheetId="2">#REF!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_y2" localSheetId="3" hidden="1">{"TAB1",#N/A,TRUE,"GENERAL";"TAB2",#N/A,TRUE,"GENERAL";"TAB3",#N/A,TRUE,"GENERAL";"TAB4",#N/A,TRUE,"GENERAL";"TAB5",#N/A,TRUE,"GENERAL"}</definedName>
    <definedName name="____y2" localSheetId="4"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localSheetId="4"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localSheetId="4"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localSheetId="4"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localSheetId="4"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localSheetId="4"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localSheetId="4"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localSheetId="4"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4"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localSheetId="4"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localSheetId="4"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localSheetId="4"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localSheetId="4"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localSheetId="4" hidden="1">{"TAB1",#N/A,TRUE,"GENERAL";"TAB2",#N/A,TRUE,"GENERAL";"TAB3",#N/A,TRUE,"GENERAL";"TAB4",#N/A,TRUE,"GENERAL";"TAB5",#N/A,TRUE,"GENERAL"}</definedName>
    <definedName name="____z6" hidden="1">{"TAB1",#N/A,TRUE,"GENERAL";"TAB2",#N/A,TRUE,"GENERAL";"TAB3",#N/A,TRUE,"GENERAL";"TAB4",#N/A,TRUE,"GENERAL";"TAB5",#N/A,TRUE,"GENERAL"}</definedName>
    <definedName name="___A1" localSheetId="3">#REF!</definedName>
    <definedName name="___A1" localSheetId="4">#REF!</definedName>
    <definedName name="___A1">#REF!</definedName>
    <definedName name="___A16400" localSheetId="3">#REF!</definedName>
    <definedName name="___A16400" localSheetId="4">#REF!</definedName>
    <definedName name="___A16400" localSheetId="2">#REF!</definedName>
    <definedName name="___A16400">#REF!</definedName>
    <definedName name="___A251140" localSheetId="2">#REF!</definedName>
    <definedName name="___A251140">#REF!</definedName>
    <definedName name="___A251150" localSheetId="2">#REF!</definedName>
    <definedName name="___A251150">#REF!</definedName>
    <definedName name="___a3" localSheetId="3" hidden="1">{"TAB1",#N/A,TRUE,"GENERAL";"TAB2",#N/A,TRUE,"GENERAL";"TAB3",#N/A,TRUE,"GENERAL";"TAB4",#N/A,TRUE,"GENERAL";"TAB5",#N/A,TRUE,"GENERAL"}</definedName>
    <definedName name="___a3" localSheetId="4" hidden="1">{"TAB1",#N/A,TRUE,"GENERAL";"TAB2",#N/A,TRUE,"GENERAL";"TAB3",#N/A,TRUE,"GENERAL";"TAB4",#N/A,TRUE,"GENERAL";"TAB5",#N/A,TRUE,"GENERAL"}</definedName>
    <definedName name="___a3" hidden="1">{"TAB1",#N/A,TRUE,"GENERAL";"TAB2",#N/A,TRUE,"GENERAL";"TAB3",#N/A,TRUE,"GENERAL";"TAB4",#N/A,TRUE,"GENERAL";"TAB5",#N/A,TRUE,"GENERAL"}</definedName>
    <definedName name="___a4" localSheetId="3" hidden="1">{"via1",#N/A,TRUE,"general";"via2",#N/A,TRUE,"general";"via3",#N/A,TRUE,"general"}</definedName>
    <definedName name="___a4" localSheetId="4"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localSheetId="4"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localSheetId="4" hidden="1">{"TAB1",#N/A,TRUE,"GENERAL";"TAB2",#N/A,TRUE,"GENERAL";"TAB3",#N/A,TRUE,"GENERAL";"TAB4",#N/A,TRUE,"GENERAL";"TAB5",#N/A,TRUE,"GENERAL"}</definedName>
    <definedName name="___a6" hidden="1">{"TAB1",#N/A,TRUE,"GENERAL";"TAB2",#N/A,TRUE,"GENERAL";"TAB3",#N/A,TRUE,"GENERAL";"TAB4",#N/A,TRUE,"GENERAL";"TAB5",#N/A,TRUE,"GENERAL"}</definedName>
    <definedName name="___ADN3" localSheetId="3">#REF!</definedName>
    <definedName name="___ADN3" localSheetId="4">#REF!</definedName>
    <definedName name="___ADN3">#REF!</definedName>
    <definedName name="___AFC1" localSheetId="3">#REF!</definedName>
    <definedName name="___AFC1" localSheetId="4">#REF!</definedName>
    <definedName name="___AFC1">#REF!</definedName>
    <definedName name="___AFC3" localSheetId="3">#REF!</definedName>
    <definedName name="___AFC3" localSheetId="4">#REF!</definedName>
    <definedName name="___AFC3">#REF!</definedName>
    <definedName name="___AFC5">#REF!</definedName>
    <definedName name="___aiu2">#REF!</definedName>
    <definedName name="___ane7" localSheetId="6">#REF!</definedName>
    <definedName name="___ane7">#REF!</definedName>
    <definedName name="___ane8" localSheetId="6">#REF!</definedName>
    <definedName name="___ane8">#REF!</definedName>
    <definedName name="___Atp2">#REF!</definedName>
    <definedName name="___b2" localSheetId="3" hidden="1">{"TAB1",#N/A,TRUE,"GENERAL";"TAB2",#N/A,TRUE,"GENERAL";"TAB3",#N/A,TRUE,"GENERAL";"TAB4",#N/A,TRUE,"GENERAL";"TAB5",#N/A,TRUE,"GENERAL"}</definedName>
    <definedName name="___b2" localSheetId="4"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4"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localSheetId="4"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localSheetId="4"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localSheetId="4"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localSheetId="4"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localSheetId="4"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localSheetId="4"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4" hidden="1">{"TAB1",#N/A,TRUE,"GENERAL";"TAB2",#N/A,TRUE,"GENERAL";"TAB3",#N/A,TRUE,"GENERAL";"TAB4",#N/A,TRUE,"GENERAL";"TAB5",#N/A,TRUE,"GENERAL"}</definedName>
    <definedName name="___bgb5" hidden="1">{"TAB1",#N/A,TRUE,"GENERAL";"TAB2",#N/A,TRUE,"GENERAL";"TAB3",#N/A,TRUE,"GENERAL";"TAB4",#N/A,TRUE,"GENERAL";"TAB5",#N/A,TRUE,"GENERAL"}</definedName>
    <definedName name="___BGC1" localSheetId="3">#REF!</definedName>
    <definedName name="___BGC1" localSheetId="4">#REF!</definedName>
    <definedName name="___BGC1">#REF!</definedName>
    <definedName name="___BGC3" localSheetId="3">#REF!</definedName>
    <definedName name="___BGC3" localSheetId="4">#REF!</definedName>
    <definedName name="___BGC3">#REF!</definedName>
    <definedName name="___BGC5" localSheetId="3">#REF!</definedName>
    <definedName name="___BGC5" localSheetId="4">#REF!</definedName>
    <definedName name="___BGC5">#REF!</definedName>
    <definedName name="___CAC1">#REF!</definedName>
    <definedName name="___CAC3">#REF!</definedName>
    <definedName name="___CAC5">#REF!</definedName>
    <definedName name="___CHD1045" localSheetId="2">#REF!</definedName>
    <definedName name="___CHD1045">#REF!</definedName>
    <definedName name="___CHD1090" localSheetId="2">#REF!</definedName>
    <definedName name="___CHD1090">#REF!</definedName>
    <definedName name="___CHD1245" localSheetId="2">#REF!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 localSheetId="1">#REF!</definedName>
    <definedName name="___COM1" localSheetId="6">#REF!</definedName>
    <definedName name="___COM1" localSheetId="0">#REF!</definedName>
    <definedName name="___COM1">#REF!</definedName>
    <definedName name="___COM10" localSheetId="1">#REF!</definedName>
    <definedName name="___COM10" localSheetId="6">#REF!</definedName>
    <definedName name="___COM10" localSheetId="0">#REF!</definedName>
    <definedName name="___COM10">#REF!</definedName>
    <definedName name="___COM11" localSheetId="1">#REF!</definedName>
    <definedName name="___COM11" localSheetId="6">#REF!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 localSheetId="1">#REF!</definedName>
    <definedName name="___DCI1" localSheetId="6">#REF!</definedName>
    <definedName name="___DCI1" localSheetId="0">#REF!</definedName>
    <definedName name="___DCI1">#REF!</definedName>
    <definedName name="___DDS1" localSheetId="1">#REF!</definedName>
    <definedName name="___DDS1" localSheetId="6">#REF!</definedName>
    <definedName name="___DDS1" localSheetId="0">#REF!</definedName>
    <definedName name="___DDS1">#REF!</definedName>
    <definedName name="___DGO1" localSheetId="1">#REF!</definedName>
    <definedName name="___DGO1" localSheetId="6">#REF!</definedName>
    <definedName name="___DGO1" localSheetId="0">#REF!</definedName>
    <definedName name="___DGO1">#REF!</definedName>
    <definedName name="___DGP1" localSheetId="1">#REF!</definedName>
    <definedName name="___DGP1" localSheetId="6">#REF!</definedName>
    <definedName name="___DGP1" localSheetId="0">#REF!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QP1" localSheetId="2">#REF!</definedName>
    <definedName name="___EQP1">#REF!</definedName>
    <definedName name="___EQP10" localSheetId="2">#REF!</definedName>
    <definedName name="___EQP10">#REF!</definedName>
    <definedName name="___EQP11" localSheetId="2">#REF!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f2005">#REF!</definedName>
    <definedName name="___FS01">#REF!</definedName>
    <definedName name="___g2" localSheetId="3" hidden="1">{"TAB1",#N/A,TRUE,"GENERAL";"TAB2",#N/A,TRUE,"GENERAL";"TAB3",#N/A,TRUE,"GENERAL";"TAB4",#N/A,TRUE,"GENERAL";"TAB5",#N/A,TRUE,"GENERAL"}</definedName>
    <definedName name="___g2" localSheetId="4"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localSheetId="4"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localSheetId="4"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localSheetId="4"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localSheetId="4"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localSheetId="4"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4"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localSheetId="4"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localSheetId="4"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localSheetId="4"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localSheetId="4"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localSheetId="4"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localSheetId="4"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localSheetId="4"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localSheetId="4"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localSheetId="4" hidden="1">{"via1",#N/A,TRUE,"general";"via2",#N/A,TRUE,"general";"via3",#N/A,TRUE,"general"}</definedName>
    <definedName name="___hfh7" hidden="1">{"via1",#N/A,TRUE,"general";"via2",#N/A,TRUE,"general";"via3",#N/A,TRUE,"general"}</definedName>
    <definedName name="___i4" localSheetId="3" hidden="1">{"via1",#N/A,TRUE,"general";"via2",#N/A,TRUE,"general";"via3",#N/A,TRUE,"general"}</definedName>
    <definedName name="___i4" localSheetId="4"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localSheetId="4"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localSheetId="4"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localSheetId="4"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localSheetId="4"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localSheetId="4"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localSheetId="4" hidden="1">{"TAB1",#N/A,TRUE,"GENERAL";"TAB2",#N/A,TRUE,"GENERAL";"TAB3",#N/A,TRUE,"GENERAL";"TAB4",#N/A,TRUE,"GENERAL";"TAB5",#N/A,TRUE,"GENERAL"}</definedName>
    <definedName name="___i9" hidden="1">{"TAB1",#N/A,TRUE,"GENERAL";"TAB2",#N/A,TRUE,"GENERAL";"TAB3",#N/A,TRUE,"GENERAL";"TAB4",#N/A,TRUE,"GENERAL";"TAB5",#N/A,TRUE,"GENERAL"}</definedName>
    <definedName name="___ICP1" localSheetId="3">#REF!</definedName>
    <definedName name="___ICP1" localSheetId="4">#REF!</definedName>
    <definedName name="___ICP1">#REF!</definedName>
    <definedName name="___INF1" localSheetId="3">#REF!</definedName>
    <definedName name="___INF1" localSheetId="4">#REF!</definedName>
    <definedName name="___INF1" localSheetId="2">#REF!</definedName>
    <definedName name="___INF1">#REF!</definedName>
    <definedName name="___IPC2002" localSheetId="2">#REF!</definedName>
    <definedName name="___IPC2002">#REF!</definedName>
    <definedName name="___k3" localSheetId="3" hidden="1">{"TAB1",#N/A,TRUE,"GENERAL";"TAB2",#N/A,TRUE,"GENERAL";"TAB3",#N/A,TRUE,"GENERAL";"TAB4",#N/A,TRUE,"GENERAL";"TAB5",#N/A,TRUE,"GENERAL"}</definedName>
    <definedName name="___k3" localSheetId="4"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localSheetId="4"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localSheetId="4"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localSheetId="4"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localSheetId="4"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localSheetId="4"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localSheetId="4" hidden="1">{"TAB1",#N/A,TRUE,"GENERAL";"TAB2",#N/A,TRUE,"GENERAL";"TAB3",#N/A,TRUE,"GENERAL";"TAB4",#N/A,TRUE,"GENERAL";"TAB5",#N/A,TRUE,"GENERAL"}</definedName>
    <definedName name="___k9" hidden="1">{"TAB1",#N/A,TRUE,"GENERAL";"TAB2",#N/A,TRUE,"GENERAL";"TAB3",#N/A,TRUE,"GENERAL";"TAB4",#N/A,TRUE,"GENERAL";"TAB5",#N/A,TRUE,"GENERAL"}</definedName>
    <definedName name="___key2" localSheetId="1" hidden="1">#REF!</definedName>
    <definedName name="___key2" localSheetId="3" hidden="1">#REF!</definedName>
    <definedName name="___key2" localSheetId="4" hidden="1">#REF!</definedName>
    <definedName name="___key2" localSheetId="6" hidden="1">#REF!</definedName>
    <definedName name="___key2" localSheetId="0" hidden="1">#REF!</definedName>
    <definedName name="___key2" hidden="1">#REF!</definedName>
    <definedName name="___key3" localSheetId="1" hidden="1">#REF!</definedName>
    <definedName name="___key3" localSheetId="6" hidden="1">#REF!</definedName>
    <definedName name="___key3" localSheetId="0" hidden="1">#REF!</definedName>
    <definedName name="___key3" hidden="1">#REF!</definedName>
    <definedName name="___key31" localSheetId="1" hidden="1">#REF!</definedName>
    <definedName name="___key31" localSheetId="6" hidden="1">#REF!</definedName>
    <definedName name="___key31" localSheetId="0" hidden="1">#REF!</definedName>
    <definedName name="___key31" hidden="1">#REF!</definedName>
    <definedName name="___kjk6" localSheetId="3" hidden="1">{"TAB1",#N/A,TRUE,"GENERAL";"TAB2",#N/A,TRUE,"GENERAL";"TAB3",#N/A,TRUE,"GENERAL";"TAB4",#N/A,TRUE,"GENERAL";"TAB5",#N/A,TRUE,"GENERAL"}</definedName>
    <definedName name="___kjk6" localSheetId="4" hidden="1">{"TAB1",#N/A,TRUE,"GENERAL";"TAB2",#N/A,TRUE,"GENERAL";"TAB3",#N/A,TRUE,"GENERAL";"TAB4",#N/A,TRUE,"GENERAL";"TAB5",#N/A,TRUE,"GENERAL"}</definedName>
    <definedName name="___kjk6" hidden="1">{"TAB1",#N/A,TRUE,"GENERAL";"TAB2",#N/A,TRUE,"GENERAL";"TAB3",#N/A,TRUE,"GENERAL";"TAB4",#N/A,TRUE,"GENERAL";"TAB5",#N/A,TRUE,"GENERAL"}</definedName>
    <definedName name="___LEY80" localSheetId="1">#REF!</definedName>
    <definedName name="___LEY80" localSheetId="6">#REF!</definedName>
    <definedName name="___LEY80" localSheetId="0">#REF!</definedName>
    <definedName name="___LEY80">#REF!</definedName>
    <definedName name="___M14">#REF!</definedName>
    <definedName name="___m3" localSheetId="3" hidden="1">{"via1",#N/A,TRUE,"general";"via2",#N/A,TRUE,"general";"via3",#N/A,TRUE,"general"}</definedName>
    <definedName name="___m3" localSheetId="4"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localSheetId="4"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localSheetId="4"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localSheetId="4"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localSheetId="4"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localSheetId="4"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localSheetId="4" hidden="1">{"via1",#N/A,TRUE,"general";"via2",#N/A,TRUE,"general";"via3",#N/A,TRUE,"general"}</definedName>
    <definedName name="___m9" hidden="1">{"via1",#N/A,TRUE,"general";"via2",#N/A,TRUE,"general";"via3",#N/A,TRUE,"general"}</definedName>
    <definedName name="___MA2" localSheetId="1">#REF!</definedName>
    <definedName name="___MA2" localSheetId="7">#REF!</definedName>
    <definedName name="___MA2" localSheetId="6">#REF!</definedName>
    <definedName name="___MA2" localSheetId="2">#REF!</definedName>
    <definedName name="___MA2" localSheetId="0">#REF!</definedName>
    <definedName name="___MA2">#REF!</definedName>
    <definedName name="___MAT1" localSheetId="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 localSheetId="2">#REF!</definedName>
    <definedName name="___MAT112">#REF!</definedName>
    <definedName name="___MAT113" localSheetId="2">#REF!</definedName>
    <definedName name="___MAT113">#REF!</definedName>
    <definedName name="___MAT114" localSheetId="2">#REF!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 localSheetId="2">#REF!</definedName>
    <definedName name="___MAT18">#REF!</definedName>
    <definedName name="___MAT19" localSheetId="2">#REF!</definedName>
    <definedName name="___MAT19">#REF!</definedName>
    <definedName name="___MAT2" localSheetId="2">#REF!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 localSheetId="2">#REF!</definedName>
    <definedName name="___MAT84">#REF!</definedName>
    <definedName name="___MAT85" localSheetId="2">#REF!</definedName>
    <definedName name="___MAT85">#REF!</definedName>
    <definedName name="___MAT86" localSheetId="2">#REF!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O1" localSheetId="2">#REF!</definedName>
    <definedName name="___MO1">#REF!</definedName>
    <definedName name="___MO10" localSheetId="2">#REF!</definedName>
    <definedName name="___MO10">#REF!</definedName>
    <definedName name="___MO2" localSheetId="2">#REF!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localSheetId="3" hidden="1">{"TAB1",#N/A,TRUE,"GENERAL";"TAB2",#N/A,TRUE,"GENERAL";"TAB3",#N/A,TRUE,"GENERAL";"TAB4",#N/A,TRUE,"GENERAL";"TAB5",#N/A,TRUE,"GENERAL"}</definedName>
    <definedName name="___n3" localSheetId="4"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localSheetId="4"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localSheetId="4"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localSheetId="4"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localSheetId="4"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localSheetId="4"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localSheetId="4"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localSheetId="4"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localSheetId="4"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localSheetId="4" hidden="1">{"TAB1",#N/A,TRUE,"GENERAL";"TAB2",#N/A,TRUE,"GENERAL";"TAB3",#N/A,TRUE,"GENERAL";"TAB4",#N/A,TRUE,"GENERAL";"TAB5",#N/A,TRUE,"GENERAL"}</definedName>
    <definedName name="___o9" hidden="1">{"TAB1",#N/A,TRUE,"GENERAL";"TAB2",#N/A,TRUE,"GENERAL";"TAB3",#N/A,TRUE,"GENERAL";"TAB4",#N/A,TRUE,"GENERAL";"TAB5",#N/A,TRUE,"GENERAL"}</definedName>
    <definedName name="___OCD1" localSheetId="3">#REF!</definedName>
    <definedName name="___OCD1" localSheetId="4">#REF!</definedName>
    <definedName name="___OCD1">#REF!</definedName>
    <definedName name="___OCI1" localSheetId="3">#REF!</definedName>
    <definedName name="___OCI1" localSheetId="4">#REF!</definedName>
    <definedName name="___OCI1">#REF!</definedName>
    <definedName name="___ORO10" localSheetId="2">#REF!</definedName>
    <definedName name="___ORO10">#REF!</definedName>
    <definedName name="___ORO11" localSheetId="2">#REF!</definedName>
    <definedName name="___ORO11">#REF!</definedName>
    <definedName name="___ORO12" localSheetId="2">#REF!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3" hidden="1">{"via1",#N/A,TRUE,"general";"via2",#N/A,TRUE,"general";"via3",#N/A,TRUE,"general"}</definedName>
    <definedName name="___p6" localSheetId="4"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localSheetId="4"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localSheetId="4" hidden="1">{"TAB1",#N/A,TRUE,"GENERAL";"TAB2",#N/A,TRUE,"GENERAL";"TAB3",#N/A,TRUE,"GENERAL";"TAB4",#N/A,TRUE,"GENERAL";"TAB5",#N/A,TRUE,"GENERAL"}</definedName>
    <definedName name="___p8" hidden="1">{"TAB1",#N/A,TRUE,"GENERAL";"TAB2",#N/A,TRUE,"GENERAL";"TAB3",#N/A,TRUE,"GENERAL";"TAB4",#N/A,TRUE,"GENERAL";"TAB5",#N/A,TRUE,"GENERAL"}</definedName>
    <definedName name="___PER5" localSheetId="3">#REF!</definedName>
    <definedName name="___PER5" localSheetId="4">#REF!</definedName>
    <definedName name="___PER5">#REF!</definedName>
    <definedName name="___PJ50" localSheetId="1">#REF!</definedName>
    <definedName name="___PJ50" localSheetId="7">#REF!</definedName>
    <definedName name="___PJ50" localSheetId="6">#REF!</definedName>
    <definedName name="___PJ50" localSheetId="0">#REF!</definedName>
    <definedName name="___PJ50">#REF!</definedName>
    <definedName name="___pj51" localSheetId="1">#REF!</definedName>
    <definedName name="___pj51" localSheetId="7">#REF!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 localSheetId="2">#REF!</definedName>
    <definedName name="___POR1">#REF!</definedName>
    <definedName name="___POR2" localSheetId="2">#REF!</definedName>
    <definedName name="___POR2">#REF!</definedName>
    <definedName name="___POR3" localSheetId="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Z15">#REF!</definedName>
    <definedName name="___r">#REF!</definedName>
    <definedName name="___r4r" localSheetId="3" hidden="1">{"via1",#N/A,TRUE,"general";"via2",#N/A,TRUE,"general";"via3",#N/A,TRUE,"general"}</definedName>
    <definedName name="___r4r" localSheetId="4" hidden="1">{"via1",#N/A,TRUE,"general";"via2",#N/A,TRUE,"general";"via3",#N/A,TRUE,"general"}</definedName>
    <definedName name="___r4r" hidden="1">{"via1",#N/A,TRUE,"general";"via2",#N/A,TRUE,"general";"via3",#N/A,TRUE,"general"}</definedName>
    <definedName name="___RD43" localSheetId="3">#REF!</definedName>
    <definedName name="___RD43" localSheetId="4">#REF!</definedName>
    <definedName name="___RD43">#REF!</definedName>
    <definedName name="___RD63" localSheetId="3">#REF!</definedName>
    <definedName name="___RD63" localSheetId="4">#REF!</definedName>
    <definedName name="___RD63">#REF!</definedName>
    <definedName name="___RD64" localSheetId="3">#REF!</definedName>
    <definedName name="___RD64" localSheetId="4">#REF!</definedName>
    <definedName name="___RD64">#REF!</definedName>
    <definedName name="___RD83">#REF!</definedName>
    <definedName name="___RD84">#REF!</definedName>
    <definedName name="___RD86">#REF!</definedName>
    <definedName name="___rtu6" localSheetId="3" hidden="1">{"via1",#N/A,TRUE,"general";"via2",#N/A,TRUE,"general";"via3",#N/A,TRUE,"general"}</definedName>
    <definedName name="___rtu6" localSheetId="4"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localSheetId="4"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localSheetId="4"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4"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localSheetId="4"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localSheetId="4"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localSheetId="4"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localSheetId="4" hidden="1">{"via1",#N/A,TRUE,"general";"via2",#N/A,TRUE,"general";"via3",#N/A,TRUE,"general"}</definedName>
    <definedName name="___s7" hidden="1">{"via1",#N/A,TRUE,"general";"via2",#N/A,TRUE,"general";"via3",#N/A,TRUE,"general"}</definedName>
    <definedName name="___SBC1" localSheetId="3">#REF!</definedName>
    <definedName name="___SBC1" localSheetId="4">#REF!</definedName>
    <definedName name="___SBC1">#REF!</definedName>
    <definedName name="___SBC3" localSheetId="3">#REF!</definedName>
    <definedName name="___SBC3" localSheetId="4">#REF!</definedName>
    <definedName name="___SBC3">#REF!</definedName>
    <definedName name="___SBC5" localSheetId="3">#REF!</definedName>
    <definedName name="___SBC5" localSheetId="4">#REF!</definedName>
    <definedName name="___SBC5">#REF!</definedName>
    <definedName name="___t3" localSheetId="3" hidden="1">{"TAB1",#N/A,TRUE,"GENERAL";"TAB2",#N/A,TRUE,"GENERAL";"TAB3",#N/A,TRUE,"GENERAL";"TAB4",#N/A,TRUE,"GENERAL";"TAB5",#N/A,TRUE,"GENERAL"}</definedName>
    <definedName name="___t3" localSheetId="4"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localSheetId="4"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localSheetId="4"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localSheetId="4"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localSheetId="4"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localSheetId="4"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localSheetId="4"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localSheetId="4"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localSheetId="4"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localSheetId="4"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localSheetId="4" hidden="1">{"via1",#N/A,TRUE,"general";"via2",#N/A,TRUE,"general";"via3",#N/A,TRUE,"general"}</definedName>
    <definedName name="___t99" hidden="1">{"via1",#N/A,TRUE,"general";"via2",#N/A,TRUE,"general";"via3",#N/A,TRUE,"general"}</definedName>
    <definedName name="___TA3" localSheetId="3">#REF!</definedName>
    <definedName name="___TA3" localSheetId="4">#REF!</definedName>
    <definedName name="___TA3" localSheetId="2">#REF!</definedName>
    <definedName name="___TA3">#REF!</definedName>
    <definedName name="___TA4" localSheetId="2">#REF!</definedName>
    <definedName name="___TA4">#REF!</definedName>
    <definedName name="___tab1" localSheetId="2">#REF!</definedName>
    <definedName name="___tab1">#REF!</definedName>
    <definedName name="___tab2">#REF!</definedName>
    <definedName name="___tab3">#REF!</definedName>
    <definedName name="___TAB4">#REF!</definedName>
    <definedName name="___TD02">#REF!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#REF!</definedName>
    <definedName name="___TEE4" localSheetId="2">#REF!</definedName>
    <definedName name="___TEE4">#REF!</definedName>
    <definedName name="___TEE6" localSheetId="2">#REF!</definedName>
    <definedName name="___TEE6">#REF!</definedName>
    <definedName name="___TOP1" localSheetId="1">#REF!</definedName>
    <definedName name="___TOP1" localSheetId="6">#REF!</definedName>
    <definedName name="___TOP1" localSheetId="0">#REF!</definedName>
    <definedName name="___TOP1">#REF!</definedName>
    <definedName name="___TOP10" localSheetId="1">#REF!</definedName>
    <definedName name="___TOP10" localSheetId="6">#REF!</definedName>
    <definedName name="___TOP10" localSheetId="0">#REF!</definedName>
    <definedName name="___TOP10">#REF!</definedName>
    <definedName name="___TOP2" localSheetId="1">#REF!</definedName>
    <definedName name="___TOP2" localSheetId="6">#REF!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#REF!</definedName>
    <definedName name="___u4" localSheetId="3" hidden="1">{"TAB1",#N/A,TRUE,"GENERAL";"TAB2",#N/A,TRUE,"GENERAL";"TAB3",#N/A,TRUE,"GENERAL";"TAB4",#N/A,TRUE,"GENERAL";"TAB5",#N/A,TRUE,"GENERAL"}</definedName>
    <definedName name="___u4" localSheetId="4"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localSheetId="4"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localSheetId="4"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localSheetId="4"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localSheetId="4"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localSheetId="4" hidden="1">{"TAB1",#N/A,TRUE,"GENERAL";"TAB2",#N/A,TRUE,"GENERAL";"TAB3",#N/A,TRUE,"GENERAL";"TAB4",#N/A,TRUE,"GENERAL";"TAB5",#N/A,TRUE,"GENERAL"}</definedName>
    <definedName name="___u9" hidden="1">{"TAB1",#N/A,TRUE,"GENERAL";"TAB2",#N/A,TRUE,"GENERAL";"TAB3",#N/A,TRUE,"GENERAL";"TAB4",#N/A,TRUE,"GENERAL";"TAB5",#N/A,TRUE,"GENERAL"}</definedName>
    <definedName name="___UG3" localSheetId="3">#REF!</definedName>
    <definedName name="___UG3" localSheetId="4">#REF!</definedName>
    <definedName name="___UG3" localSheetId="2">#REF!</definedName>
    <definedName name="___UG3">#REF!</definedName>
    <definedName name="___UG4" localSheetId="2">#REF!</definedName>
    <definedName name="___UG4">#REF!</definedName>
    <definedName name="___UG6" localSheetId="2">#REF!</definedName>
    <definedName name="___UG6">#REF!</definedName>
    <definedName name="___UG8">#REF!</definedName>
    <definedName name="___ur7" localSheetId="3" hidden="1">{"TAB1",#N/A,TRUE,"GENERAL";"TAB2",#N/A,TRUE,"GENERAL";"TAB3",#N/A,TRUE,"GENERAL";"TAB4",#N/A,TRUE,"GENERAL";"TAB5",#N/A,TRUE,"GENERAL"}</definedName>
    <definedName name="___ur7" localSheetId="4" hidden="1">{"TAB1",#N/A,TRUE,"GENERAL";"TAB2",#N/A,TRUE,"GENERAL";"TAB3",#N/A,TRUE,"GENERAL";"TAB4",#N/A,TRUE,"GENERAL";"TAB5",#N/A,TRUE,"GENERAL"}</definedName>
    <definedName name="___ur7" hidden="1">{"TAB1",#N/A,TRUE,"GENERAL";"TAB2",#N/A,TRUE,"GENERAL";"TAB3",#N/A,TRUE,"GENERAL";"TAB4",#N/A,TRUE,"GENERAL";"TAB5",#N/A,TRUE,"GENERAL"}</definedName>
    <definedName name="___URA10" localSheetId="3">#REF!</definedName>
    <definedName name="___URA10" localSheetId="4">#REF!</definedName>
    <definedName name="___URA10">#REF!</definedName>
    <definedName name="___URA12" localSheetId="3">#REF!</definedName>
    <definedName name="___URA12" localSheetId="4">#REF!</definedName>
    <definedName name="___URA12">#REF!</definedName>
    <definedName name="___URA3" localSheetId="3">#REF!</definedName>
    <definedName name="___URA3" localSheetId="4">#REF!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2" localSheetId="3" hidden="1">{"via1",#N/A,TRUE,"general";"via2",#N/A,TRUE,"general";"via3",#N/A,TRUE,"general"}</definedName>
    <definedName name="___v2" localSheetId="4"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localSheetId="4"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localSheetId="4"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localSheetId="4"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localSheetId="4"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localSheetId="4"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localSheetId="4"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localSheetId="4" hidden="1">{"TAB1",#N/A,TRUE,"GENERAL";"TAB2",#N/A,TRUE,"GENERAL";"TAB3",#N/A,TRUE,"GENERAL";"TAB4",#N/A,TRUE,"GENERAL";"TAB5",#N/A,TRUE,"GENERAL"}</definedName>
    <definedName name="___v9" hidden="1">{"TAB1",#N/A,TRUE,"GENERAL";"TAB2",#N/A,TRUE,"GENERAL";"TAB3",#N/A,TRUE,"GENERAL";"TAB4",#N/A,TRUE,"GENERAL";"TAB5",#N/A,TRUE,"GENERAL"}</definedName>
    <definedName name="___VAL3" localSheetId="3">#REF!</definedName>
    <definedName name="___VAL3" localSheetId="4">#REF!</definedName>
    <definedName name="___VAL3">#REF!</definedName>
    <definedName name="___VCE10" localSheetId="3">#REF!</definedName>
    <definedName name="___VCE10" localSheetId="4">#REF!</definedName>
    <definedName name="___VCE10" localSheetId="2">#REF!</definedName>
    <definedName name="___VCE10">#REF!</definedName>
    <definedName name="___VCE3" localSheetId="2">#REF!</definedName>
    <definedName name="___VCE3">#REF!</definedName>
    <definedName name="___VCE4" localSheetId="2">#REF!</definedName>
    <definedName name="___VCE4">#REF!</definedName>
    <definedName name="___VCE6">#REF!</definedName>
    <definedName name="___VCE8">#REF!</definedName>
    <definedName name="___VEX1">#REF!</definedName>
    <definedName name="___VFA1">#REF!</definedName>
    <definedName name="___vfv4" localSheetId="3" hidden="1">{"via1",#N/A,TRUE,"general";"via2",#N/A,TRUE,"general";"via3",#N/A,TRUE,"general"}</definedName>
    <definedName name="___vfv4" localSheetId="4" hidden="1">{"via1",#N/A,TRUE,"general";"via2",#N/A,TRUE,"general";"via3",#N/A,TRUE,"general"}</definedName>
    <definedName name="___vfv4" hidden="1">{"via1",#N/A,TRUE,"general";"via2",#N/A,TRUE,"general";"via3",#N/A,TRUE,"general"}</definedName>
    <definedName name="___VIT1" localSheetId="3">#REF!</definedName>
    <definedName name="___VIT1" localSheetId="4">#REF!</definedName>
    <definedName name="___VIT1">#REF!</definedName>
    <definedName name="___Vol1" localSheetId="3">#REF!</definedName>
    <definedName name="___Vol1" localSheetId="4">#REF!</definedName>
    <definedName name="___Vol1">#REF!</definedName>
    <definedName name="___VPR1" localSheetId="1">#REF!</definedName>
    <definedName name="___VPR1" localSheetId="6">#REF!</definedName>
    <definedName name="___VPR1" localSheetId="0">#REF!</definedName>
    <definedName name="___VPR1">#REF!</definedName>
    <definedName name="___VPR2" localSheetId="1">#REF!</definedName>
    <definedName name="___VPR2" localSheetId="6">#REF!</definedName>
    <definedName name="___VPR2" localSheetId="0">#REF!</definedName>
    <definedName name="___VPR2">#REF!</definedName>
    <definedName name="___VRP1" localSheetId="1">#REF!</definedName>
    <definedName name="___VRP1" localSheetId="6">#REF!</definedName>
    <definedName name="___VRP1" localSheetId="0">#REF!</definedName>
    <definedName name="___VRP1">#REF!</definedName>
    <definedName name="___VSM1" localSheetId="1">#REF!</definedName>
    <definedName name="___VSM1" localSheetId="6">#REF!</definedName>
    <definedName name="___VSM1" localSheetId="0">#REF!</definedName>
    <definedName name="___VSM1">#REF!</definedName>
    <definedName name="___x1" localSheetId="3" hidden="1">{"TAB1",#N/A,TRUE,"GENERAL";"TAB2",#N/A,TRUE,"GENERAL";"TAB3",#N/A,TRUE,"GENERAL";"TAB4",#N/A,TRUE,"GENERAL";"TAB5",#N/A,TRUE,"GENERAL"}</definedName>
    <definedName name="___x1" localSheetId="4"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localSheetId="4"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localSheetId="4"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localSheetId="4"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localSheetId="4"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localSheetId="4"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localSheetId="4"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localSheetId="4"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localSheetId="4" hidden="1">{"TAB1",#N/A,TRUE,"GENERAL";"TAB2",#N/A,TRUE,"GENERAL";"TAB3",#N/A,TRUE,"GENERAL";"TAB4",#N/A,TRUE,"GENERAL";"TAB5",#N/A,TRUE,"GENERAL"}</definedName>
    <definedName name="___x9" hidden="1">{"TAB1",#N/A,TRUE,"GENERAL";"TAB2",#N/A,TRUE,"GENERAL";"TAB3",#N/A,TRUE,"GENERAL";"TAB4",#N/A,TRUE,"GENERAL";"TAB5",#N/A,TRUE,"GENERAL"}</definedName>
    <definedName name="___xlnm.Print_Area" localSheetId="3">#REF!</definedName>
    <definedName name="___xlnm.Print_Area" localSheetId="4">#REF!</definedName>
    <definedName name="___xlnm.Print_Area" localSheetId="2">#REF!</definedName>
    <definedName name="___xlnm.Print_Area">#REF!</definedName>
    <definedName name="___xlnm.Print_Titles" localSheetId="2">#REF!</definedName>
    <definedName name="___xlnm.Print_Titles">#REF!</definedName>
    <definedName name="___xlnm.Print_Titles_1" localSheetId="2">#REF!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_y2" localSheetId="3" hidden="1">{"TAB1",#N/A,TRUE,"GENERAL";"TAB2",#N/A,TRUE,"GENERAL";"TAB3",#N/A,TRUE,"GENERAL";"TAB4",#N/A,TRUE,"GENERAL";"TAB5",#N/A,TRUE,"GENERAL"}</definedName>
    <definedName name="___y2" localSheetId="4"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localSheetId="4"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localSheetId="4"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localSheetId="4"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localSheetId="4"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localSheetId="4"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localSheetId="4"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localSheetId="4"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localSheetId="4"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localSheetId="4"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localSheetId="4"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localSheetId="4"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localSheetId="4"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localSheetId="4" hidden="1">{"TAB1",#N/A,TRUE,"GENERAL";"TAB2",#N/A,TRUE,"GENERAL";"TAB3",#N/A,TRUE,"GENERAL";"TAB4",#N/A,TRUE,"GENERAL";"TAB5",#N/A,TRUE,"GENERAL"}</definedName>
    <definedName name="___z6" hidden="1">{"TAB1",#N/A,TRUE,"GENERAL";"TAB2",#N/A,TRUE,"GENERAL";"TAB3",#N/A,TRUE,"GENERAL";"TAB4",#N/A,TRUE,"GENERAL";"TAB5",#N/A,TRUE,"GENERAL"}</definedName>
    <definedName name="__123Graph_A" localSheetId="1" hidden="1">#REF!</definedName>
    <definedName name="__123Graph_A" localSheetId="6" hidden="1">#REF!</definedName>
    <definedName name="__123Graph_A" localSheetId="0"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Graph202" hidden="1">#REF!</definedName>
    <definedName name="__123Graph_AMAIN" localSheetId="2" hidden="1">#REF!</definedName>
    <definedName name="__123Graph_AMAIN" hidden="1">#REF!</definedName>
    <definedName name="__123Graph_B" localSheetId="1" hidden="1">#REF!</definedName>
    <definedName name="__123Graph_B" localSheetId="6" hidden="1">#REF!</definedName>
    <definedName name="__123Graph_B" localSheetId="0" hidden="1">#REF!</definedName>
    <definedName name="__123Graph_B" hidden="1">#REF!</definedName>
    <definedName name="__123Graph_Bcaja" hidden="1">#REF!</definedName>
    <definedName name="__123Graph_BCart_AnticAdic" hidden="1">#REF!</definedName>
    <definedName name="__123Graph_BMAIN" localSheetId="2"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localSheetId="2" hidden="1">#REF!</definedName>
    <definedName name="__123Graph_XMAIN" hidden="1">#REF!</definedName>
    <definedName name="__1Excel_BuiltIn_Print_Area_1_1_1" localSheetId="2">#REF!</definedName>
    <definedName name="__1Excel_BuiltIn_Print_Area_1_1_1">#REF!</definedName>
    <definedName name="__1Sin_nombre" localSheetId="2">#REF!</definedName>
    <definedName name="__1Sin_nombre">#REF!</definedName>
    <definedName name="__2Excel_BuiltIn_Print_Titles_1_1_1_1" localSheetId="2">#REF!</definedName>
    <definedName name="__2Excel_BuiltIn_Print_Titles_1_1_1_1">#REF!</definedName>
    <definedName name="__A1">#REF!</definedName>
    <definedName name="__A16400" localSheetId="2">#REF!</definedName>
    <definedName name="__A16400">#REF!</definedName>
    <definedName name="__A251140" localSheetId="2">#REF!</definedName>
    <definedName name="__A251140">#REF!</definedName>
    <definedName name="__A251150" localSheetId="2">#REF!</definedName>
    <definedName name="__A251150">#REF!</definedName>
    <definedName name="__a3">#REF!</definedName>
    <definedName name="__a4">#REF!</definedName>
    <definedName name="__a5">#REF!</definedName>
    <definedName name="__a6">#REF!</definedName>
    <definedName name="__ADN3">#REF!</definedName>
    <definedName name="__AFC1">#REF!</definedName>
    <definedName name="__AFC3">#REF!</definedName>
    <definedName name="__AFC5">#REF!</definedName>
    <definedName name="__aiu2">#REF!</definedName>
    <definedName name="__ALL4" localSheetId="2">#REF!</definedName>
    <definedName name="__ALL4">#REF!</definedName>
    <definedName name="__ane7" localSheetId="6">#REF!</definedName>
    <definedName name="__ane7">#REF!</definedName>
    <definedName name="__ane8" localSheetId="6">#REF!</definedName>
    <definedName name="__ane8">#REF!</definedName>
    <definedName name="__APU221" localSheetId="2">#REF!</definedName>
    <definedName name="__APU221">#REF!</definedName>
    <definedName name="__Atp2">#REF!</definedName>
    <definedName name="__b2" localSheetId="2">#REF!</definedName>
    <definedName name="__b2">#REF!</definedName>
    <definedName name="__b3" localSheetId="2">#REF!</definedName>
    <definedName name="__b3">#REF!</definedName>
    <definedName name="__b4" localSheetId="2">#REF!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#REF!</definedName>
    <definedName name="__BGC3">#REF!</definedName>
    <definedName name="__BGC5">#REF!</definedName>
    <definedName name="__CAC1">#REF!</definedName>
    <definedName name="__CAC3">#REF!</definedName>
    <definedName name="__CAC5">#REF!</definedName>
    <definedName name="__CAN4" localSheetId="2">#REF!</definedName>
    <definedName name="__CAN4">#REF!</definedName>
    <definedName name="__Cod1" localSheetId="1">#REF!</definedName>
    <definedName name="__Cod1" localSheetId="6">#REF!</definedName>
    <definedName name="__Cod1" localSheetId="0">#REF!</definedName>
    <definedName name="__Cod1">#REF!</definedName>
    <definedName name="__COM1" localSheetId="1">#REF!</definedName>
    <definedName name="__COM1" localSheetId="6">#REF!</definedName>
    <definedName name="__COM1" localSheetId="0">#REF!</definedName>
    <definedName name="__COM1">#REF!</definedName>
    <definedName name="__COM10" localSheetId="1">#REF!</definedName>
    <definedName name="__COM10" localSheetId="6">#REF!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 localSheetId="2">#REF!</definedName>
    <definedName name="__CON2200">#REF!</definedName>
    <definedName name="__CON2500" localSheetId="2">#REF!</definedName>
    <definedName name="__CON2500">#REF!</definedName>
    <definedName name="__con3000" localSheetId="2">#REF!</definedName>
    <definedName name="__con3000">#REF!</definedName>
    <definedName name="__DCI1" localSheetId="1">#REF!</definedName>
    <definedName name="__DCI1" localSheetId="6">#REF!</definedName>
    <definedName name="__DCI1" localSheetId="0">#REF!</definedName>
    <definedName name="__DCI1">#REF!</definedName>
    <definedName name="__DDS1" localSheetId="1">#REF!</definedName>
    <definedName name="__DDS1" localSheetId="6">#REF!</definedName>
    <definedName name="__DDS1" localSheetId="0">#REF!</definedName>
    <definedName name="__DDS1">#REF!</definedName>
    <definedName name="__DGO1" localSheetId="1">#REF!</definedName>
    <definedName name="__DGO1" localSheetId="6">#REF!</definedName>
    <definedName name="__DGO1" localSheetId="0">#REF!</definedName>
    <definedName name="__DGO1">#REF!</definedName>
    <definedName name="__DGP1" localSheetId="1">#REF!</definedName>
    <definedName name="__DGP1" localSheetId="6">#REF!</definedName>
    <definedName name="__DGP1" localSheetId="0">#REF!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MC2" localSheetId="2">#REF!</definedName>
    <definedName name="__EMC2">#REF!</definedName>
    <definedName name="__EMC4" localSheetId="2">#REF!</definedName>
    <definedName name="__EMC4">#REF!</definedName>
    <definedName name="__EQP1" localSheetId="2">#REF!</definedName>
    <definedName name="__EQP1">#REF!</definedName>
    <definedName name="__EQP10" localSheetId="2">#REF!</definedName>
    <definedName name="__EQP10">#REF!</definedName>
    <definedName name="__EQP11" localSheetId="2">#REF!</definedName>
    <definedName name="__EQP11">#REF!</definedName>
    <definedName name="__EQP12" localSheetId="2">#REF!</definedName>
    <definedName name="__EQP12">#REF!</definedName>
    <definedName name="__EQP13" localSheetId="2">#REF!</definedName>
    <definedName name="__EQP13">#REF!</definedName>
    <definedName name="__EQP14" localSheetId="2">#REF!</definedName>
    <definedName name="__EQP14">#REF!</definedName>
    <definedName name="__EQP15" localSheetId="2">#REF!</definedName>
    <definedName name="__EQP15">#REF!</definedName>
    <definedName name="__EQP16" localSheetId="2">#REF!</definedName>
    <definedName name="__EQP16">#REF!</definedName>
    <definedName name="__EQP17" localSheetId="2">#REF!</definedName>
    <definedName name="__EQP17">#REF!</definedName>
    <definedName name="__EQP18" localSheetId="2">#REF!</definedName>
    <definedName name="__EQP18">#REF!</definedName>
    <definedName name="__EQP19" localSheetId="2">#REF!</definedName>
    <definedName name="__EQP19">#REF!</definedName>
    <definedName name="__EQP2" localSheetId="2">#REF!</definedName>
    <definedName name="__EQP2">#REF!</definedName>
    <definedName name="__EQP20" localSheetId="2">#REF!</definedName>
    <definedName name="__EQP20">#REF!</definedName>
    <definedName name="__eqp27">#REF!</definedName>
    <definedName name="__EQP3" localSheetId="2">#REF!</definedName>
    <definedName name="__EQP3">#REF!</definedName>
    <definedName name="__EQP4" localSheetId="2">#REF!</definedName>
    <definedName name="__EQP4">#REF!</definedName>
    <definedName name="__EQP5" localSheetId="2">#REF!</definedName>
    <definedName name="__EQP5">#REF!</definedName>
    <definedName name="__EQP6" localSheetId="2">#REF!</definedName>
    <definedName name="__EQP6">#REF!</definedName>
    <definedName name="__EQP7" localSheetId="2">#REF!</definedName>
    <definedName name="__EQP7">#REF!</definedName>
    <definedName name="__EQP8" localSheetId="2">#REF!</definedName>
    <definedName name="__EQP8">#REF!</definedName>
    <definedName name="__EQP9" localSheetId="2">#REF!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'APU (Entidad) '!ERR</definedName>
    <definedName name="__F" localSheetId="3">CRONOGRAMA!ERR</definedName>
    <definedName name="__F" localSheetId="4">'FLUJO DE FONDOS'!ERR</definedName>
    <definedName name="__F" localSheetId="7">'INDICAR CÓDIGO DEL ITEM DE PAGO'!ERR</definedName>
    <definedName name="__F" localSheetId="6">'MEMORIAS (Entidad) (2)'!ERR</definedName>
    <definedName name="__f" localSheetId="2">#REF!</definedName>
    <definedName name="__F" localSheetId="0">'PRESUPUESTO OFICIAL (Entidad.)'!ERR</definedName>
    <definedName name="__F">[0]!ERR</definedName>
    <definedName name="__FS01" localSheetId="1">'APU (Entidad) '!ERR</definedName>
    <definedName name="__FS01" localSheetId="3">CRONOGRAMA!ERR</definedName>
    <definedName name="__FS01" localSheetId="4">'FLUJO DE FONDOS'!ERR</definedName>
    <definedName name="__FS01" localSheetId="7">'INDICAR CÓDIGO DEL ITEM DE PAGO'!ERR</definedName>
    <definedName name="__FS01" localSheetId="6">'MEMORIAS (Entidad) (2)'!ERR</definedName>
    <definedName name="__FS01" localSheetId="2">"[0]!err"</definedName>
    <definedName name="__FS01" localSheetId="0">'PRESUPUESTO OFICIAL (Entidad.)'!ERR</definedName>
    <definedName name="__FS01">[0]!ERR</definedName>
    <definedName name="__g2" localSheetId="3">#REF!</definedName>
    <definedName name="__g2" localSheetId="4">#REF!</definedName>
    <definedName name="__g2" localSheetId="2">#REF!</definedName>
    <definedName name="__g2">#REF!</definedName>
    <definedName name="__g3" localSheetId="2">#REF!</definedName>
    <definedName name="__g3">#REF!</definedName>
    <definedName name="__g4" localSheetId="2">#REF!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 localSheetId="1">#REF!</definedName>
    <definedName name="__ICP1" localSheetId="6">#REF!</definedName>
    <definedName name="__ICP1" localSheetId="0">#REF!</definedName>
    <definedName name="__ICP1">#REF!</definedName>
    <definedName name="__INF1" localSheetId="2">#REF!</definedName>
    <definedName name="__INF1">#REF!</definedName>
    <definedName name="__IPC2002" localSheetId="2">#REF!</definedName>
    <definedName name="__IPC2002">#REF!</definedName>
    <definedName name="__k3" localSheetId="2">#REF!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localSheetId="1" hidden="1">#REF!</definedName>
    <definedName name="__key2" localSheetId="6" hidden="1">#REF!</definedName>
    <definedName name="__key2" localSheetId="0" hidden="1">#REF!</definedName>
    <definedName name="__key2" hidden="1">#REF!</definedName>
    <definedName name="__key21" localSheetId="1" hidden="1">#REF!</definedName>
    <definedName name="__key21" localSheetId="6" hidden="1">#REF!</definedName>
    <definedName name="__key21" localSheetId="0" hidden="1">#REF!</definedName>
    <definedName name="__key21" hidden="1">#REF!</definedName>
    <definedName name="__key3" localSheetId="1" hidden="1">#REF!</definedName>
    <definedName name="__key3" localSheetId="6" hidden="1">#REF!</definedName>
    <definedName name="__key3" localSheetId="0" hidden="1">#REF!</definedName>
    <definedName name="__key3" hidden="1">#REF!</definedName>
    <definedName name="__key31" localSheetId="1" hidden="1">#REF!</definedName>
    <definedName name="__key31" localSheetId="6" hidden="1">#REF!</definedName>
    <definedName name="__key31" localSheetId="0" hidden="1">#REF!</definedName>
    <definedName name="__key31" hidden="1">#REF!</definedName>
    <definedName name="__kjk6" localSheetId="2">#REF!</definedName>
    <definedName name="__kjk6">#REF!</definedName>
    <definedName name="__LEY80" localSheetId="1">#REF!</definedName>
    <definedName name="__LEY80" localSheetId="6">#REF!</definedName>
    <definedName name="__LEY80" localSheetId="0">#REF!</definedName>
    <definedName name="__LEY80">#REF!</definedName>
    <definedName name="__M14">#REF!</definedName>
    <definedName name="__m3" localSheetId="2">#REF!</definedName>
    <definedName name="__m3">#REF!</definedName>
    <definedName name="__m4" localSheetId="2">#REF!</definedName>
    <definedName name="__m4">#REF!</definedName>
    <definedName name="__m5" localSheetId="2">#REF!</definedName>
    <definedName name="__m5">#REF!</definedName>
    <definedName name="__m6">#REF!</definedName>
    <definedName name="__m7">#REF!</definedName>
    <definedName name="__m8">#REF!</definedName>
    <definedName name="__m9">#REF!</definedName>
    <definedName name="__MA2" localSheetId="1">#REF!</definedName>
    <definedName name="__MA2" localSheetId="7">#REF!</definedName>
    <definedName name="__MA2">#REF!</definedName>
    <definedName name="__MAT1" localSheetId="2">#REF!</definedName>
    <definedName name="__MAT1">#REF!</definedName>
    <definedName name="__MAT10" localSheetId="2">#REF!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 localSheetId="2">#REF!</definedName>
    <definedName name="__MAT11">#REF!</definedName>
    <definedName name="__MAT110">#REF!</definedName>
    <definedName name="__MAT111">#REF!</definedName>
    <definedName name="__MAT1111">#REF!</definedName>
    <definedName name="__MAT112" localSheetId="2">#REF!</definedName>
    <definedName name="__MAT112">#REF!</definedName>
    <definedName name="__MAT113" localSheetId="2">#REF!</definedName>
    <definedName name="__MAT113">#REF!</definedName>
    <definedName name="__MAT114" localSheetId="2">#REF!</definedName>
    <definedName name="__MAT114">#REF!</definedName>
    <definedName name="__MAT115">#REF!</definedName>
    <definedName name="__MAT116">#REF!</definedName>
    <definedName name="__MAT117">#REF!</definedName>
    <definedName name="__MAT118">#REF!</definedName>
    <definedName name="__MAT119">#REF!</definedName>
    <definedName name="__MAT12" localSheetId="2">#REF!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 localSheetId="2">#REF!</definedName>
    <definedName name="__MAT129">#REF!</definedName>
    <definedName name="__MAT13" localSheetId="2">#REF!</definedName>
    <definedName name="__MAT13">#REF!</definedName>
    <definedName name="__MAT130" localSheetId="2">#REF!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 localSheetId="2">#REF!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 localSheetId="2">#REF!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 localSheetId="2">#REF!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 localSheetId="2">#REF!</definedName>
    <definedName name="__MAT17">#REF!</definedName>
    <definedName name="__MAT170">#REF!</definedName>
    <definedName name="__MAT171">#REF!</definedName>
    <definedName name="__MAT18" localSheetId="2">#REF!</definedName>
    <definedName name="__MAT18">#REF!</definedName>
    <definedName name="__MAT19" localSheetId="2">#REF!</definedName>
    <definedName name="__MAT19">#REF!</definedName>
    <definedName name="__MAT2" localSheetId="2">#REF!</definedName>
    <definedName name="__MAT2">#REF!</definedName>
    <definedName name="__MAT20" localSheetId="2">#REF!</definedName>
    <definedName name="__MAT20">#REF!</definedName>
    <definedName name="__MAT21" localSheetId="2">#REF!</definedName>
    <definedName name="__MAT21">#REF!</definedName>
    <definedName name="__MAT22" localSheetId="2">#REF!</definedName>
    <definedName name="__MAT22">#REF!</definedName>
    <definedName name="__MAT23" localSheetId="2">#REF!</definedName>
    <definedName name="__MAT23">#REF!</definedName>
    <definedName name="__MAT24" localSheetId="2">#REF!</definedName>
    <definedName name="__MAT24">#REF!</definedName>
    <definedName name="__MAT25" localSheetId="2">#REF!</definedName>
    <definedName name="__MAT25">#REF!</definedName>
    <definedName name="__MAT26" localSheetId="2">#REF!</definedName>
    <definedName name="__MAT26">#REF!</definedName>
    <definedName name="__MAT27" localSheetId="2">#REF!</definedName>
    <definedName name="__MAT27">#REF!</definedName>
    <definedName name="__MAT28" localSheetId="2">#REF!</definedName>
    <definedName name="__MAT28">#REF!</definedName>
    <definedName name="__MAT29" localSheetId="2">#REF!</definedName>
    <definedName name="__MAT29">#REF!</definedName>
    <definedName name="__MAT3" localSheetId="2">#REF!</definedName>
    <definedName name="__MAT3">#REF!</definedName>
    <definedName name="__MAT30" localSheetId="2">#REF!</definedName>
    <definedName name="__MAT30">#REF!</definedName>
    <definedName name="__MAT31" localSheetId="2">#REF!</definedName>
    <definedName name="__MAT31">#REF!</definedName>
    <definedName name="__MAT32" localSheetId="2">#REF!</definedName>
    <definedName name="__MAT32">#REF!</definedName>
    <definedName name="__MAT33" localSheetId="2">#REF!</definedName>
    <definedName name="__MAT33">#REF!</definedName>
    <definedName name="__MAT34" localSheetId="2">#REF!</definedName>
    <definedName name="__MAT34">#REF!</definedName>
    <definedName name="__MAT35" localSheetId="2">#REF!</definedName>
    <definedName name="__MAT35">#REF!</definedName>
    <definedName name="__MAT36" localSheetId="2">#REF!</definedName>
    <definedName name="__MAT36">#REF!</definedName>
    <definedName name="__MAT37" localSheetId="2">#REF!</definedName>
    <definedName name="__MAT37">#REF!</definedName>
    <definedName name="__MAT38">#REF!</definedName>
    <definedName name="__MAT39">#REF!</definedName>
    <definedName name="__MAT4" localSheetId="2">#REF!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 localSheetId="2">#REF!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 localSheetId="2">#REF!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 localSheetId="2">#REF!</definedName>
    <definedName name="__MAT7">#REF!</definedName>
    <definedName name="__MAT70">#REF!</definedName>
    <definedName name="__MAT71">#REF!</definedName>
    <definedName name="__MAT72">#REF!</definedName>
    <definedName name="__MAT73" localSheetId="2">#REF!</definedName>
    <definedName name="__MAT73">#REF!</definedName>
    <definedName name="__MAT74">#REF!</definedName>
    <definedName name="__MAT75" localSheetId="2">#REF!</definedName>
    <definedName name="__MAT75">#REF!</definedName>
    <definedName name="__MAT76" localSheetId="2">#REF!</definedName>
    <definedName name="__MAT76">#REF!</definedName>
    <definedName name="__MAT77" localSheetId="2">#REF!</definedName>
    <definedName name="__MAT77">#REF!</definedName>
    <definedName name="__MAT78">#REF!</definedName>
    <definedName name="__MAT79">#REF!</definedName>
    <definedName name="__MAT8" localSheetId="2">#REF!</definedName>
    <definedName name="__MAT8">#REF!</definedName>
    <definedName name="__MAT80">#REF!</definedName>
    <definedName name="__MAT81">#REF!</definedName>
    <definedName name="__MAT82">#REF!</definedName>
    <definedName name="__MAT83">#REF!</definedName>
    <definedName name="__MAT832">#REF!</definedName>
    <definedName name="__MAT84" localSheetId="2">#REF!</definedName>
    <definedName name="__MAT84">#REF!</definedName>
    <definedName name="__MAT85" localSheetId="2">#REF!</definedName>
    <definedName name="__MAT85">#REF!</definedName>
    <definedName name="__MAT86" localSheetId="2">#REF!</definedName>
    <definedName name="__MAT86">#REF!</definedName>
    <definedName name="__MAT87">#REF!</definedName>
    <definedName name="__MAT88">#REF!</definedName>
    <definedName name="__MAT89">#REF!</definedName>
    <definedName name="__MAT9" localSheetId="2">#REF!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 localSheetId="2">#REF!</definedName>
    <definedName name="__MO1">#REF!</definedName>
    <definedName name="__MO10" localSheetId="2">#REF!</definedName>
    <definedName name="__MO10">#REF!</definedName>
    <definedName name="__MO2" localSheetId="2">#REF!</definedName>
    <definedName name="__MO2">#REF!</definedName>
    <definedName name="__MO3" localSheetId="2">#REF!</definedName>
    <definedName name="__MO3">#REF!</definedName>
    <definedName name="__MO4" localSheetId="2">#REF!</definedName>
    <definedName name="__MO4">#REF!</definedName>
    <definedName name="__MO5" localSheetId="2">#REF!</definedName>
    <definedName name="__MO5">#REF!</definedName>
    <definedName name="__MO6" localSheetId="2">#REF!</definedName>
    <definedName name="__MO6">#REF!</definedName>
    <definedName name="__MO7" localSheetId="2">#REF!</definedName>
    <definedName name="__MO7">#REF!</definedName>
    <definedName name="__MO8" localSheetId="2">#REF!</definedName>
    <definedName name="__MO8">#REF!</definedName>
    <definedName name="__MO9" localSheetId="2">#REF!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1">#REF!</definedName>
    <definedName name="__mun2" localSheetId="7">#REF!</definedName>
    <definedName name="__mun2" localSheetId="2">#REF!</definedName>
    <definedName name="__mun2">#REF!</definedName>
    <definedName name="__MV1" localSheetId="2">#REF!</definedName>
    <definedName name="__MV1">#REF!</definedName>
    <definedName name="__MV10" localSheetId="2">#REF!</definedName>
    <definedName name="__MV10">#REF!</definedName>
    <definedName name="__MV11" localSheetId="2">#REF!</definedName>
    <definedName name="__MV11">#REF!</definedName>
    <definedName name="__MV12" localSheetId="2">#REF!</definedName>
    <definedName name="__MV12">#REF!</definedName>
    <definedName name="__MV13" localSheetId="2">#REF!</definedName>
    <definedName name="__MV13">#REF!</definedName>
    <definedName name="__MV14" localSheetId="2">#REF!</definedName>
    <definedName name="__MV14">#REF!</definedName>
    <definedName name="__MV15" localSheetId="2">#REF!</definedName>
    <definedName name="__MV15">#REF!</definedName>
    <definedName name="__MV16" localSheetId="2">#REF!</definedName>
    <definedName name="__MV16">#REF!</definedName>
    <definedName name="__MV17" localSheetId="2">#REF!</definedName>
    <definedName name="__MV17">#REF!</definedName>
    <definedName name="__MV18" localSheetId="2">#REF!</definedName>
    <definedName name="__MV18">#REF!</definedName>
    <definedName name="__MV19" localSheetId="2">#REF!</definedName>
    <definedName name="__MV19">#REF!</definedName>
    <definedName name="__MV2" localSheetId="2">#REF!</definedName>
    <definedName name="__MV2">#REF!</definedName>
    <definedName name="__MV20" localSheetId="2">#REF!</definedName>
    <definedName name="__MV20">#REF!</definedName>
    <definedName name="__MV3" localSheetId="2">#REF!</definedName>
    <definedName name="__MV3">#REF!</definedName>
    <definedName name="__MV4">#REF!</definedName>
    <definedName name="__MV5" localSheetId="2">#REF!</definedName>
    <definedName name="__MV5">#REF!</definedName>
    <definedName name="__MV6" localSheetId="2">#REF!</definedName>
    <definedName name="__MV6">#REF!</definedName>
    <definedName name="__MV7" localSheetId="2">#REF!</definedName>
    <definedName name="__MV7">#REF!</definedName>
    <definedName name="__MV8" localSheetId="2">#REF!</definedName>
    <definedName name="__MV8">#REF!</definedName>
    <definedName name="__MV9" localSheetId="2">#REF!</definedName>
    <definedName name="__MV9">#REF!</definedName>
    <definedName name="__n3">#REF!</definedName>
    <definedName name="__n4">#REF!</definedName>
    <definedName name="__n5">#REF!</definedName>
    <definedName name="__num10" localSheetId="1">#REF!</definedName>
    <definedName name="__num10" localSheetId="7">#REF!</definedName>
    <definedName name="__num10" localSheetId="6">#REF!</definedName>
    <definedName name="__num10" localSheetId="0">#REF!</definedName>
    <definedName name="__num10">#REF!</definedName>
    <definedName name="__num2" localSheetId="1">#REF!</definedName>
    <definedName name="__num2" localSheetId="7">#REF!</definedName>
    <definedName name="__num2">#REF!</definedName>
    <definedName name="__num3" localSheetId="1">#REF!</definedName>
    <definedName name="__num3" localSheetId="7">#REF!</definedName>
    <definedName name="__num3">#REF!</definedName>
    <definedName name="__num4" localSheetId="1">#REF!</definedName>
    <definedName name="__num4" localSheetId="7">#REF!</definedName>
    <definedName name="__num4">#REF!</definedName>
    <definedName name="__num5" localSheetId="1">#REF!</definedName>
    <definedName name="__num5" localSheetId="7">#REF!</definedName>
    <definedName name="__num5">#REF!</definedName>
    <definedName name="__num6" localSheetId="1">#REF!</definedName>
    <definedName name="__num6" localSheetId="7">#REF!</definedName>
    <definedName name="__num6">#REF!</definedName>
    <definedName name="__num7" localSheetId="1">#REF!</definedName>
    <definedName name="__num7" localSheetId="7">#REF!</definedName>
    <definedName name="__num7">#REF!</definedName>
    <definedName name="__num8" localSheetId="1">#REF!</definedName>
    <definedName name="__num8" localSheetId="7">#REF!</definedName>
    <definedName name="__num8">#REF!</definedName>
    <definedName name="__num9" localSheetId="1">#REF!</definedName>
    <definedName name="__num9" localSheetId="7">#REF!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D1">#REF!</definedName>
    <definedName name="__OCI1">#REF!</definedName>
    <definedName name="__ORO10" localSheetId="2">#REF!</definedName>
    <definedName name="__ORO10">#REF!</definedName>
    <definedName name="__ORO11" localSheetId="2">#REF!</definedName>
    <definedName name="__ORO11">#REF!</definedName>
    <definedName name="__ORO12" localSheetId="2">#REF!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ER3" localSheetId="2">#REF!</definedName>
    <definedName name="__PER3">#REF!</definedName>
    <definedName name="__PER4" localSheetId="2">#REF!</definedName>
    <definedName name="__PER4">#REF!</definedName>
    <definedName name="__PER5" localSheetId="2">#REF!</definedName>
    <definedName name="__PER5">#REF!</definedName>
    <definedName name="__PER6">#REF!</definedName>
    <definedName name="__PER8">#REF!</definedName>
    <definedName name="__PJ50" localSheetId="1">#REF!</definedName>
    <definedName name="__PJ50" localSheetId="7">#REF!</definedName>
    <definedName name="__PJ50" localSheetId="6">#REF!</definedName>
    <definedName name="__PJ50" localSheetId="0">#REF!</definedName>
    <definedName name="__PJ50">#REF!</definedName>
    <definedName name="__pj51" localSheetId="1">#REF!</definedName>
    <definedName name="__pj51" localSheetId="7">#REF!</definedName>
    <definedName name="__pj51">#REF!</definedName>
    <definedName name="__PMT5671">#REF!</definedName>
    <definedName name="__PMT5805">#REF!</definedName>
    <definedName name="__PMT5806">#REF!</definedName>
    <definedName name="__PMT5815">#REF!</definedName>
    <definedName name="__PMT5820">#REF!</definedName>
    <definedName name="__POR1" localSheetId="2">#REF!</definedName>
    <definedName name="__POR1">#REF!</definedName>
    <definedName name="__POR2" localSheetId="2">#REF!</definedName>
    <definedName name="__POR2">#REF!</definedName>
    <definedName name="__POR3" localSheetId="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Z20">#REF!</definedName>
    <definedName name="__PZ30">#REF!</definedName>
    <definedName name="__PZ40">#REF!</definedName>
    <definedName name="__PZ50">#REF!</definedName>
    <definedName name="__r">#REF!</definedName>
    <definedName name="__r4r">#REF!</definedName>
    <definedName name="__Rc">#REF!</definedName>
    <definedName name="__ref4" localSheetId="1">#REF!</definedName>
    <definedName name="__ref4" localSheetId="7">#REF!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#REF!</definedName>
    <definedName name="__SBC3">#REF!</definedName>
    <definedName name="__SBC5">#REF!</definedName>
    <definedName name="__SY106" localSheetId="2">#REF!</definedName>
    <definedName name="__SY106">#REF!</definedName>
    <definedName name="__SY126" localSheetId="2">#REF!</definedName>
    <definedName name="__SY126">#REF!</definedName>
    <definedName name="__SY166" localSheetId="2">#REF!</definedName>
    <definedName name="__SY166">#REF!</definedName>
    <definedName name="__SY186">#REF!</definedName>
    <definedName name="__SY206">#REF!</definedName>
    <definedName name="__SY86">#REF!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#REF!</definedName>
    <definedName name="__tab2">#REF!</definedName>
    <definedName name="__tab3">#REF!</definedName>
    <definedName name="__TAB4">#REF!</definedName>
    <definedName name="__TC212">#REF!</definedName>
    <definedName name="__TEE3">#REF!</definedName>
    <definedName name="__TEE4" localSheetId="2">#REF!</definedName>
    <definedName name="__TEE4">#REF!</definedName>
    <definedName name="__TEE6" localSheetId="2">#REF!</definedName>
    <definedName name="__TEE6">#REF!</definedName>
    <definedName name="__TOP1" localSheetId="1">#REF!</definedName>
    <definedName name="__TOP1" localSheetId="6">#REF!</definedName>
    <definedName name="__TOP1" localSheetId="0">#REF!</definedName>
    <definedName name="__TOP1">#REF!</definedName>
    <definedName name="__TOP10" localSheetId="1">#REF!</definedName>
    <definedName name="__TOP10" localSheetId="6">#REF!</definedName>
    <definedName name="__TOP10" localSheetId="0">#REF!</definedName>
    <definedName name="__TOP10">#REF!</definedName>
    <definedName name="__TOP2" localSheetId="1">#REF!</definedName>
    <definedName name="__TOP2" localSheetId="6">#REF!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#REF!</definedName>
    <definedName name="__u4" localSheetId="2">#REF!</definedName>
    <definedName name="__u4">#REF!</definedName>
    <definedName name="__u5" localSheetId="2">#REF!</definedName>
    <definedName name="__u5">#REF!</definedName>
    <definedName name="__u6" localSheetId="2">#REF!</definedName>
    <definedName name="__u6">#REF!</definedName>
    <definedName name="__u7">#REF!</definedName>
    <definedName name="__u8">#REF!</definedName>
    <definedName name="__u9">#REF!</definedName>
    <definedName name="__UG3">#REF!</definedName>
    <definedName name="__UG4">#REF!</definedName>
    <definedName name="__UG6">#REF!</definedName>
    <definedName name="__UG8">#REF!</definedName>
    <definedName name="__ur7">#REF!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AL3">#REF!</definedName>
    <definedName name="__VEX1" localSheetId="1">#REF!</definedName>
    <definedName name="__VEX1" localSheetId="6">#REF!</definedName>
    <definedName name="__VEX1" localSheetId="0">#REF!</definedName>
    <definedName name="__VEX1">#REF!</definedName>
    <definedName name="__VFA1" localSheetId="1">#REF!</definedName>
    <definedName name="__VFA1" localSheetId="6">#REF!</definedName>
    <definedName name="__VFA1" localSheetId="0">#REF!</definedName>
    <definedName name="__VFA1">#REF!</definedName>
    <definedName name="__vfv4" localSheetId="2">#REF!</definedName>
    <definedName name="__vfv4">#REF!</definedName>
    <definedName name="__VIT1" localSheetId="1">#REF!</definedName>
    <definedName name="__VIT1" localSheetId="6">#REF!</definedName>
    <definedName name="__VIT1" localSheetId="0">#REF!</definedName>
    <definedName name="__VIT1">#REF!</definedName>
    <definedName name="__Vol1">#REF!</definedName>
    <definedName name="__VPR1" localSheetId="1">#REF!</definedName>
    <definedName name="__VPR1" localSheetId="6">#REF!</definedName>
    <definedName name="__VPR1" localSheetId="0">#REF!</definedName>
    <definedName name="__VPR1">#REF!</definedName>
    <definedName name="__VPR2" localSheetId="1">#REF!</definedName>
    <definedName name="__VPR2" localSheetId="6">#REF!</definedName>
    <definedName name="__VPR2" localSheetId="0">#REF!</definedName>
    <definedName name="__VPR2">#REF!</definedName>
    <definedName name="__VRP1" localSheetId="1">#REF!</definedName>
    <definedName name="__VRP1" localSheetId="6">#REF!</definedName>
    <definedName name="__VRP1" localSheetId="0">#REF!</definedName>
    <definedName name="__VRP1">#REF!</definedName>
    <definedName name="__VSM1" localSheetId="1">#REF!</definedName>
    <definedName name="__VSM1" localSheetId="6">#REF!</definedName>
    <definedName name="__VSM1" localSheetId="0">#REF!</definedName>
    <definedName name="__VSM1">#REF!</definedName>
    <definedName name="__x1" localSheetId="2">#REF!</definedName>
    <definedName name="__x1">#REF!</definedName>
    <definedName name="__x2" localSheetId="2">#REF!</definedName>
    <definedName name="__x2">#REF!</definedName>
    <definedName name="__x3" localSheetId="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xlnm.Print_Area" localSheetId="3">#REF!</definedName>
    <definedName name="__xlnm.Print_Area" localSheetId="4">#REF!</definedName>
    <definedName name="__xlnm.Print_Area">#REF!</definedName>
    <definedName name="__xlnm.Print_Area_1" localSheetId="3">#REF!</definedName>
    <definedName name="__xlnm.Print_Area_1" localSheetId="4">#REF!</definedName>
    <definedName name="__xlnm.Print_Area_1">#REF!</definedName>
    <definedName name="__xlnm.Print_Area_2" localSheetId="3">#REF!</definedName>
    <definedName name="__xlnm.Print_Area_2" localSheetId="4">#REF!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1" localSheetId="1">#REF!</definedName>
    <definedName name="_1" localSheetId="6">#REF!</definedName>
    <definedName name="_1" localSheetId="0">#REF!</definedName>
    <definedName name="_1">#REF!</definedName>
    <definedName name="_1__123Graph_ACart_Utilidad" hidden="1">#REF!</definedName>
    <definedName name="_1__Sin_nombre">#REF!</definedName>
    <definedName name="_1_25" localSheetId="1">#REF!</definedName>
    <definedName name="_1_25" localSheetId="6">#REF!</definedName>
    <definedName name="_1_25" localSheetId="0">#REF!</definedName>
    <definedName name="_1_25">#REF!</definedName>
    <definedName name="_116B" localSheetId="1">#REF!</definedName>
    <definedName name="_116B" localSheetId="6">#REF!</definedName>
    <definedName name="_116B" localSheetId="0">#REF!</definedName>
    <definedName name="_116B">#REF!</definedName>
    <definedName name="_117A" localSheetId="1">#REF!</definedName>
    <definedName name="_117A" localSheetId="6">#REF!</definedName>
    <definedName name="_117A" localSheetId="0">#REF!</definedName>
    <definedName name="_117A">#REF!</definedName>
    <definedName name="_117B" localSheetId="1">#REF!</definedName>
    <definedName name="_117B" localSheetId="6">#REF!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Area_3">#REF!</definedName>
    <definedName name="_1Excel_BuiltIn_Print_Titles_1_1">#REF!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9Sin_nombre">#REF!</definedName>
    <definedName name="_a1" localSheetId="1"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6" hidden="1">{"TAB1",#N/A,TRUE,"GENERAL";"TAB2",#N/A,TRUE,"GENERAL";"TAB3",#N/A,TRUE,"GENERAL";"TAB4",#N/A,TRUE,"GENERAL";"TAB5",#N/A,TRUE,"GENERAL"}</definedName>
    <definedName name="_A1" localSheetId="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6400" localSheetId="2">#REF!</definedName>
    <definedName name="_A16400">#REF!</definedName>
    <definedName name="_A17000" localSheetId="2">#REF!</definedName>
    <definedName name="_A17000">#REF!</definedName>
    <definedName name="_A20000" localSheetId="2">#REF!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6" hidden="1">{"TAB1",#N/A,TRUE,"GENERAL";"TAB2",#N/A,TRUE,"GENERAL";"TAB3",#N/A,TRUE,"GENERAL";"TAB4",#N/A,TRUE,"GENERAL";"TAB5",#N/A,TRUE,"GENERAL"}</definedName>
    <definedName name="_a3" localSheetId="2">#REF!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2">#REF!</definedName>
    <definedName name="_A30000">#REF!</definedName>
    <definedName name="_a4" localSheetId="1"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7" hidden="1">{"via1",#N/A,TRUE,"general";"via2",#N/A,TRUE,"general";"via3",#N/A,TRUE,"general"}</definedName>
    <definedName name="_a4" localSheetId="6" hidden="1">{"via1",#N/A,TRUE,"general";"via2",#N/A,TRUE,"general";"via3",#N/A,TRUE,"general"}</definedName>
    <definedName name="_a4" localSheetId="2">#REF!</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6" hidden="1">{"TAB1",#N/A,TRUE,"GENERAL";"TAB2",#N/A,TRUE,"GENERAL";"TAB3",#N/A,TRUE,"GENERAL";"TAB4",#N/A,TRUE,"GENERAL";"TAB5",#N/A,TRUE,"GENERAL"}</definedName>
    <definedName name="_a5" localSheetId="2">#REF!</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6" hidden="1">{"TAB1",#N/A,TRUE,"GENERAL";"TAB2",#N/A,TRUE,"GENERAL";"TAB3",#N/A,TRUE,"GENERAL";"TAB4",#N/A,TRUE,"GENERAL";"TAB5",#N/A,TRUE,"GENERAL"}</definedName>
    <definedName name="_a6" localSheetId="2">#REF!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6" hidden="1">{#N/A,#N/A,TRUE,"INGENIERIA";#N/A,#N/A,TRUE,"COMPRAS";#N/A,#N/A,TRUE,"DIRECCION";#N/A,#N/A,TRUE,"RESUMEN"}</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3" hidden="1">{#N/A,#N/A,TRUE,"1842CWN0"}</definedName>
    <definedName name="_ABC1" localSheetId="4" hidden="1">{#N/A,#N/A,TRUE,"1842CWN0"}</definedName>
    <definedName name="_ABC1" localSheetId="6" hidden="1">{#N/A,#N/A,TRUE,"1842CWN0"}</definedName>
    <definedName name="_ABC1" localSheetId="2" hidden="1">{#N/A,#N/A,TRUE,"1842CWN0"}</definedName>
    <definedName name="_ABC1" localSheetId="0" hidden="1">{#N/A,#N/A,TRUE,"1842CWN0"}</definedName>
    <definedName name="_ABC1" hidden="1">{#N/A,#N/A,TRUE,"1842CWN0"}</definedName>
    <definedName name="_abc2" localSheetId="1" hidden="1">{#N/A,#N/A,TRUE,"1842CWN0"}</definedName>
    <definedName name="_abc2" localSheetId="3" hidden="1">{#N/A,#N/A,TRUE,"1842CWN0"}</definedName>
    <definedName name="_abc2" localSheetId="4" hidden="1">{#N/A,#N/A,TRUE,"1842CWN0"}</definedName>
    <definedName name="_abc2" localSheetId="6" hidden="1">{#N/A,#N/A,TRUE,"1842CWN0"}</definedName>
    <definedName name="_abc2" localSheetId="2" hidden="1">{#N/A,#N/A,TRUE,"1842CWN0"}</definedName>
    <definedName name="_abc2" localSheetId="0" hidden="1">{#N/A,#N/A,TRUE,"1842CWN0"}</definedName>
    <definedName name="_abc2" hidden="1">{#N/A,#N/A,TRUE,"1842CWN0"}</definedName>
    <definedName name="_ADN3">#REF!</definedName>
    <definedName name="_AFC1">#REF!</definedName>
    <definedName name="_AFC3">#REF!</definedName>
    <definedName name="_AFC5">#REF!</definedName>
    <definedName name="_aiu2">#REF!</definedName>
    <definedName name="_ALL4" localSheetId="2">#REF!</definedName>
    <definedName name="_ALL4">#REF!</definedName>
    <definedName name="_ALM1" localSheetId="1">#REF!</definedName>
    <definedName name="_ALM1" localSheetId="6">#REF!</definedName>
    <definedName name="_ALM1" localSheetId="0">#REF!</definedName>
    <definedName name="_ALM1">#REF!</definedName>
    <definedName name="_AND1" localSheetId="1">#REF!</definedName>
    <definedName name="_AND1" localSheetId="6">#REF!</definedName>
    <definedName name="_AND1" localSheetId="0">#REF!</definedName>
    <definedName name="_AND1">#REF!</definedName>
    <definedName name="_ane7" localSheetId="6">#REF!</definedName>
    <definedName name="_ane7">#REF!</definedName>
    <definedName name="_ane8" localSheetId="6">#REF!</definedName>
    <definedName name="_ane8">#REF!</definedName>
    <definedName name="_APU221" localSheetId="1">#REF!</definedName>
    <definedName name="_APU221" localSheetId="7">#REF!</definedName>
    <definedName name="_APU221" localSheetId="6">#REF!</definedName>
    <definedName name="_APU221" localSheetId="2">#REF!</definedName>
    <definedName name="_APU221" localSheetId="0">#REF!</definedName>
    <definedName name="_APU221">#REF!</definedName>
    <definedName name="_APU465" localSheetId="6">#REF!</definedName>
    <definedName name="_APU465">#REF!</definedName>
    <definedName name="_Atp2">#REF!</definedName>
    <definedName name="_b2" localSheetId="1"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6" hidden="1">{"TAB1",#N/A,TRUE,"GENERAL";"TAB2",#N/A,TRUE,"GENERAL";"TAB3",#N/A,TRUE,"GENERAL";"TAB4",#N/A,TRUE,"GENERAL";"TAB5",#N/A,TRUE,"GENERAL"}</definedName>
    <definedName name="_b2" localSheetId="2">#REF!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6" hidden="1">{"TAB1",#N/A,TRUE,"GENERAL";"TAB2",#N/A,TRUE,"GENERAL";"TAB3",#N/A,TRUE,"GENERAL";"TAB4",#N/A,TRUE,"GENERAL";"TAB5",#N/A,TRUE,"GENERAL"}</definedName>
    <definedName name="_b3" localSheetId="2">#REF!</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6" hidden="1">{"TAB1",#N/A,TRUE,"GENERAL";"TAB2",#N/A,TRUE,"GENERAL";"TAB3",#N/A,TRUE,"GENERAL";"TAB4",#N/A,TRUE,"GENERAL";"TAB5",#N/A,TRUE,"GENERAL"}</definedName>
    <definedName name="_b4" localSheetId="2">#REF!</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6" hidden="1">{"TAB1",#N/A,TRUE,"GENERAL";"TAB2",#N/A,TRUE,"GENERAL";"TAB3",#N/A,TRUE,"GENERAL";"TAB4",#N/A,TRUE,"GENERAL";"TAB5",#N/A,TRUE,"GENERAL"}</definedName>
    <definedName name="_b5" localSheetId="2">#REF!</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6" hidden="1">{"TAB1",#N/A,TRUE,"GENERAL";"TAB2",#N/A,TRUE,"GENERAL";"TAB3",#N/A,TRUE,"GENERAL";"TAB4",#N/A,TRUE,"GENERAL";"TAB5",#N/A,TRUE,"GENERAL"}</definedName>
    <definedName name="_b6" localSheetId="2">#REF!</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7" hidden="1">{"via1",#N/A,TRUE,"general";"via2",#N/A,TRUE,"general";"via3",#N/A,TRUE,"general"}</definedName>
    <definedName name="_b7" localSheetId="6" hidden="1">{"via1",#N/A,TRUE,"general";"via2",#N/A,TRUE,"general";"via3",#N/A,TRUE,"general"}</definedName>
    <definedName name="_b7" localSheetId="2">#REF!</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6" hidden="1">{"via1",#N/A,TRUE,"general";"via2",#N/A,TRUE,"general";"via3",#N/A,TRUE,"general"}</definedName>
    <definedName name="_b8" localSheetId="2">#REF!</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6" hidden="1">{"TAB1",#N/A,TRUE,"GENERAL";"TAB2",#N/A,TRUE,"GENERAL";"TAB3",#N/A,TRUE,"GENERAL";"TAB4",#N/A,TRUE,"GENERAL";"TAB5",#N/A,TRUE,"GENERAL"}</definedName>
    <definedName name="_bb9" localSheetId="2">#REF!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#REF!</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N4" localSheetId="2">#REF!</definedName>
    <definedName name="_CAN4">#REF!</definedName>
    <definedName name="_CHD1045" localSheetId="2">#REF!</definedName>
    <definedName name="_CHD1045">#REF!</definedName>
    <definedName name="_CHD1090" localSheetId="2">#REF!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 localSheetId="1">#REF!</definedName>
    <definedName name="_Cod1" localSheetId="6">#REF!</definedName>
    <definedName name="_Cod1" localSheetId="0">#REF!</definedName>
    <definedName name="_Cod1">#REF!</definedName>
    <definedName name="_COM1" localSheetId="1">#REF!</definedName>
    <definedName name="_COM1" localSheetId="6">#REF!</definedName>
    <definedName name="_COM1" localSheetId="0">#REF!</definedName>
    <definedName name="_COM1">#REF!</definedName>
    <definedName name="_COM10" localSheetId="1">#REF!</definedName>
    <definedName name="_COM10" localSheetId="6">#REF!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 localSheetId="2">#REF!</definedName>
    <definedName name="_CON2200">#REF!</definedName>
    <definedName name="_CON2500" localSheetId="2">#REF!</definedName>
    <definedName name="_CON2500">#REF!</definedName>
    <definedName name="_con3000" localSheetId="2">#REF!</definedName>
    <definedName name="_con3000">#REF!</definedName>
    <definedName name="_DCI1" localSheetId="1">#REF!</definedName>
    <definedName name="_DCI1" localSheetId="6">#REF!</definedName>
    <definedName name="_DCI1" localSheetId="0">#REF!</definedName>
    <definedName name="_DCI1">#REF!</definedName>
    <definedName name="_DDS1" localSheetId="1">#REF!</definedName>
    <definedName name="_DDS1" localSheetId="6">#REF!</definedName>
    <definedName name="_DDS1" localSheetId="0">#REF!</definedName>
    <definedName name="_DDS1">#REF!</definedName>
    <definedName name="_DGO1" localSheetId="1">#REF!</definedName>
    <definedName name="_DGO1" localSheetId="6">#REF!</definedName>
    <definedName name="_DGO1" localSheetId="0">#REF!</definedName>
    <definedName name="_DGO1">#REF!</definedName>
    <definedName name="_DGP1" localSheetId="1">#REF!</definedName>
    <definedName name="_DGP1" localSheetId="6">#REF!</definedName>
    <definedName name="_DGP1" localSheetId="0">#REF!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duz" localSheetId="2">#REF!</definedName>
    <definedName name="_duz">#REF!</definedName>
    <definedName name="_ECP1">#REF!</definedName>
    <definedName name="_EMC2" localSheetId="2">#REF!</definedName>
    <definedName name="_EMC2">#REF!</definedName>
    <definedName name="_EMC4" localSheetId="2">#REF!</definedName>
    <definedName name="_EMC4">#REF!</definedName>
    <definedName name="_EQP1" localSheetId="2">#REF!</definedName>
    <definedName name="_EQP1">#REF!</definedName>
    <definedName name="_EQP10" localSheetId="2">#REF!</definedName>
    <definedName name="_EQP10">#REF!</definedName>
    <definedName name="_EQP11" localSheetId="2">#REF!</definedName>
    <definedName name="_EQP11">#REF!</definedName>
    <definedName name="_EQP12" localSheetId="2">#REF!</definedName>
    <definedName name="_EQP12">#REF!</definedName>
    <definedName name="_EQP13" localSheetId="2">#REF!</definedName>
    <definedName name="_EQP13">#REF!</definedName>
    <definedName name="_EQP14" localSheetId="2">#REF!</definedName>
    <definedName name="_EQP14">#REF!</definedName>
    <definedName name="_EQP15" localSheetId="2">#REF!</definedName>
    <definedName name="_EQP15">#REF!</definedName>
    <definedName name="_EQP16" localSheetId="2">#REF!</definedName>
    <definedName name="_EQP16">#REF!</definedName>
    <definedName name="_EQP17" localSheetId="2">#REF!</definedName>
    <definedName name="_EQP17">#REF!</definedName>
    <definedName name="_EQP18" localSheetId="2">#REF!</definedName>
    <definedName name="_EQP18">#REF!</definedName>
    <definedName name="_EQP19" localSheetId="2">#REF!</definedName>
    <definedName name="_EQP19">#REF!</definedName>
    <definedName name="_EQP2" localSheetId="2">#REF!</definedName>
    <definedName name="_EQP2">#REF!</definedName>
    <definedName name="_EQP20" localSheetId="2">#REF!</definedName>
    <definedName name="_EQP20">#REF!</definedName>
    <definedName name="_eqp27">#REF!</definedName>
    <definedName name="_EQP3" localSheetId="2">#REF!</definedName>
    <definedName name="_EQP3">#REF!</definedName>
    <definedName name="_EQP4" localSheetId="2">#REF!</definedName>
    <definedName name="_EQP4">#REF!</definedName>
    <definedName name="_EQP5" localSheetId="2">#REF!</definedName>
    <definedName name="_EQP5">#REF!</definedName>
    <definedName name="_EQP6" localSheetId="2">#REF!</definedName>
    <definedName name="_EQP6">#REF!</definedName>
    <definedName name="_EQP7" localSheetId="2">#REF!</definedName>
    <definedName name="_EQP7">#REF!</definedName>
    <definedName name="_EQP8" localSheetId="2">#REF!</definedName>
    <definedName name="_EQP8">#REF!</definedName>
    <definedName name="_EQP9" localSheetId="2">#REF!</definedName>
    <definedName name="_EQP9">#REF!</definedName>
    <definedName name="_EST1" localSheetId="1">#REF!</definedName>
    <definedName name="_EST1" localSheetId="7">#REF!</definedName>
    <definedName name="_EST1" localSheetId="6">#REF!</definedName>
    <definedName name="_EST1" localSheetId="0">#REF!</definedName>
    <definedName name="_EST1">#REF!</definedName>
    <definedName name="_EST10" localSheetId="1">#REF!</definedName>
    <definedName name="_EST10" localSheetId="7">#REF!</definedName>
    <definedName name="_EST10">#REF!</definedName>
    <definedName name="_EST11" localSheetId="1">#REF!</definedName>
    <definedName name="_EST11" localSheetId="7">#REF!</definedName>
    <definedName name="_EST11">#REF!</definedName>
    <definedName name="_EST12" localSheetId="1">#REF!</definedName>
    <definedName name="_EST12" localSheetId="7">#REF!</definedName>
    <definedName name="_EST12">#REF!</definedName>
    <definedName name="_EST13" localSheetId="1">#REF!</definedName>
    <definedName name="_EST13" localSheetId="7">#REF!</definedName>
    <definedName name="_EST13">#REF!</definedName>
    <definedName name="_EST14" localSheetId="1">#REF!</definedName>
    <definedName name="_EST14" localSheetId="7">#REF!</definedName>
    <definedName name="_EST14">#REF!</definedName>
    <definedName name="_EST15" localSheetId="1">#REF!</definedName>
    <definedName name="_EST15" localSheetId="7">#REF!</definedName>
    <definedName name="_EST15">#REF!</definedName>
    <definedName name="_EST16" localSheetId="1">#REF!</definedName>
    <definedName name="_EST16" localSheetId="7">#REF!</definedName>
    <definedName name="_EST16">#REF!</definedName>
    <definedName name="_EST17" localSheetId="1">#REF!</definedName>
    <definedName name="_EST17" localSheetId="7">#REF!</definedName>
    <definedName name="_EST17">#REF!</definedName>
    <definedName name="_EST18" localSheetId="1">#REF!</definedName>
    <definedName name="_EST18" localSheetId="7">#REF!</definedName>
    <definedName name="_EST18">#REF!</definedName>
    <definedName name="_EST19" localSheetId="1">#REF!</definedName>
    <definedName name="_EST19" localSheetId="7">#REF!</definedName>
    <definedName name="_EST19">#REF!</definedName>
    <definedName name="_EST2" localSheetId="1">#REF!</definedName>
    <definedName name="_EST2" localSheetId="7">#REF!</definedName>
    <definedName name="_EST2">#REF!</definedName>
    <definedName name="_EST23">#REF!</definedName>
    <definedName name="_EST3" localSheetId="1">#REF!</definedName>
    <definedName name="_EST3" localSheetId="7">#REF!</definedName>
    <definedName name="_EST3">#REF!</definedName>
    <definedName name="_EST4" localSheetId="1">#REF!</definedName>
    <definedName name="_EST4" localSheetId="7">#REF!</definedName>
    <definedName name="_EST4">#REF!</definedName>
    <definedName name="_EST5" localSheetId="1">#REF!</definedName>
    <definedName name="_EST5" localSheetId="7">#REF!</definedName>
    <definedName name="_EST5">#REF!</definedName>
    <definedName name="_EST6" localSheetId="1">#REF!</definedName>
    <definedName name="_EST6" localSheetId="7">#REF!</definedName>
    <definedName name="_EST6">#REF!</definedName>
    <definedName name="_EST7" localSheetId="1">#REF!</definedName>
    <definedName name="_EST7" localSheetId="7">#REF!</definedName>
    <definedName name="_EST7">#REF!</definedName>
    <definedName name="_EST8" localSheetId="1">#REF!</definedName>
    <definedName name="_EST8" localSheetId="7">#REF!</definedName>
    <definedName name="_EST8">#REF!</definedName>
    <definedName name="_EST9" localSheetId="1">#REF!</definedName>
    <definedName name="_EST9" localSheetId="7">#REF!</definedName>
    <definedName name="_EST9">#REF!</definedName>
    <definedName name="_ETR13">#REF!</definedName>
    <definedName name="_EXC1" localSheetId="1">#REF!</definedName>
    <definedName name="_EXC1" localSheetId="7">#REF!</definedName>
    <definedName name="_EXC1">#REF!</definedName>
    <definedName name="_EXC10" localSheetId="1">#REF!</definedName>
    <definedName name="_EXC10" localSheetId="7">#REF!</definedName>
    <definedName name="_EXC10">#REF!</definedName>
    <definedName name="_EXC11" localSheetId="1">#REF!</definedName>
    <definedName name="_EXC11" localSheetId="7">#REF!</definedName>
    <definedName name="_EXC11">#REF!</definedName>
    <definedName name="_EXC12" localSheetId="1">#REF!</definedName>
    <definedName name="_EXC12" localSheetId="7">#REF!</definedName>
    <definedName name="_EXC12">#REF!</definedName>
    <definedName name="_EXC2" localSheetId="1">#REF!</definedName>
    <definedName name="_EXC2" localSheetId="7">#REF!</definedName>
    <definedName name="_EXC2">#REF!</definedName>
    <definedName name="_EXC3" localSheetId="1">#REF!</definedName>
    <definedName name="_EXC3" localSheetId="7">#REF!</definedName>
    <definedName name="_EXC3">#REF!</definedName>
    <definedName name="_EXC4" localSheetId="1">#REF!</definedName>
    <definedName name="_EXC4" localSheetId="7">#REF!</definedName>
    <definedName name="_EXC4">#REF!</definedName>
    <definedName name="_EXC5" localSheetId="1">#REF!</definedName>
    <definedName name="_EXC5" localSheetId="7">#REF!</definedName>
    <definedName name="_EXC5">#REF!</definedName>
    <definedName name="_EXC6" localSheetId="1">#REF!</definedName>
    <definedName name="_EXC6" localSheetId="7">#REF!</definedName>
    <definedName name="_EXC6">#REF!</definedName>
    <definedName name="_EXC7" localSheetId="1">#REF!</definedName>
    <definedName name="_EXC7" localSheetId="7">#REF!</definedName>
    <definedName name="_EXC7">#REF!</definedName>
    <definedName name="_EXC8" localSheetId="1">#REF!</definedName>
    <definedName name="_EXC8" localSheetId="7">#REF!</definedName>
    <definedName name="_EXC8">#REF!</definedName>
    <definedName name="_EXC9" localSheetId="1">#REF!</definedName>
    <definedName name="_EXC9" localSheetId="7">#REF!</definedName>
    <definedName name="_EXC9">#REF!</definedName>
    <definedName name="_F" localSheetId="1">'APU (Entidad) '!ERR</definedName>
    <definedName name="_F" localSheetId="3">CRONOGRAMA!ERR</definedName>
    <definedName name="_F" localSheetId="4">'FLUJO DE FONDOS'!ERR</definedName>
    <definedName name="_F" localSheetId="7">'INDICAR CÓDIGO DEL ITEM DE PAGO'!ERR</definedName>
    <definedName name="_F" localSheetId="6">'MEMORIAS (Entidad) (2)'!ERR</definedName>
    <definedName name="_F" localSheetId="2">'MEMORIAS DE CÁLCULO OK'!ERR</definedName>
    <definedName name="_F" localSheetId="0">'PRESUPUESTO OFICIAL (Entidad.)'!ERR</definedName>
    <definedName name="_F">[0]!ERR</definedName>
    <definedName name="_F10" localSheetId="1">#REF!</definedName>
    <definedName name="_F10" localSheetId="6">#REF!</definedName>
    <definedName name="_F10" localSheetId="0">#REF!</definedName>
    <definedName name="_F10">#REF!</definedName>
    <definedName name="_F4" localSheetId="1" hidden="1">{"SUMINISTRO E INSTALACIÓN CANALETAS L=7.50"}</definedName>
    <definedName name="_F4" localSheetId="3" hidden="1">{"SUMINISTRO E INSTALACIÓN CANALETAS L=7.50"}</definedName>
    <definedName name="_F4" localSheetId="4" hidden="1">{"SUMINISTRO E INSTALACIÓN CANALETAS L=7.50"}</definedName>
    <definedName name="_F4" localSheetId="6" hidden="1">{"SUMINISTRO E INSTALACIÓN CANALETAS L=7.50"}</definedName>
    <definedName name="_F4" localSheetId="2" hidden="1">{"SUMINISTRO E INSTALACIÓN CANALETAS L=7.50"}</definedName>
    <definedName name="_F4" hidden="1">{"SUMINISTRO E INSTALACIÓN CANALETAS L=7.50"}</definedName>
    <definedName name="_FC" localSheetId="1">#REF!</definedName>
    <definedName name="_FC" localSheetId="6">#REF!</definedName>
    <definedName name="_FC" localSheetId="0">#REF!</definedName>
    <definedName name="_FC">#REF!</definedName>
    <definedName name="_Fi" hidden="1">#REF!</definedName>
    <definedName name="_Fill" localSheetId="1" hidden="1">#REF!</definedName>
    <definedName name="_Fill" localSheetId="7" hidden="1">#REF!</definedName>
    <definedName name="_Fill" hidden="1">#REF!</definedName>
    <definedName name="_xlnm._FilterDatabase" localSheetId="3" hidden="1">#REF!</definedName>
    <definedName name="_xlnm._FilterDatabase" localSheetId="4" hidden="1">#REF!</definedName>
    <definedName name="_xlnm._FilterDatabase" localSheetId="2" hidden="1">#REF!</definedName>
    <definedName name="_xlnm._FilterDatabase" localSheetId="5" hidden="1">'PRESUPUESTO OFICIAL (Entidad)'!$I$11:$I$40</definedName>
    <definedName name="_xlnm._FilterDatabase" localSheetId="0" hidden="1">'PRESUPUESTO OFICIAL (Entidad.)'!$G$6:$G$24</definedName>
    <definedName name="_xlnm._FilterDatabase" hidden="1">#REF!</definedName>
    <definedName name="_FS01" localSheetId="1">'APU (Entidad) '!ERR</definedName>
    <definedName name="_FS01" localSheetId="3">CRONOGRAMA!ERR</definedName>
    <definedName name="_FS01" localSheetId="4">'FLUJO DE FONDOS'!ERR</definedName>
    <definedName name="_FS01" localSheetId="7">'INDICAR CÓDIGO DEL ITEM DE PAGO'!ERR</definedName>
    <definedName name="_FS01" localSheetId="6">'MEMORIAS (Entidad) (2)'!ERR</definedName>
    <definedName name="_FS01" localSheetId="2">'MEMORIAS DE CÁLCULO OK'!ERR</definedName>
    <definedName name="_FS01" localSheetId="0">'PRESUPUESTO OFICIAL (Entidad.)'!ERR</definedName>
    <definedName name="_FS01">[0]!ERR</definedName>
    <definedName name="_g2" localSheetId="1"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6" hidden="1">{"TAB1",#N/A,TRUE,"GENERAL";"TAB2",#N/A,TRUE,"GENERAL";"TAB3",#N/A,TRUE,"GENERAL";"TAB4",#N/A,TRUE,"GENERAL";"TAB5",#N/A,TRUE,"GENERAL"}</definedName>
    <definedName name="_g2" localSheetId="2">#REF!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7" hidden="1">{"via1",#N/A,TRUE,"general";"via2",#N/A,TRUE,"general";"via3",#N/A,TRUE,"general"}</definedName>
    <definedName name="_g3" localSheetId="6" hidden="1">{"via1",#N/A,TRUE,"general";"via2",#N/A,TRUE,"general";"via3",#N/A,TRUE,"general"}</definedName>
    <definedName name="_g3" localSheetId="2">#REF!</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6" hidden="1">{"via1",#N/A,TRUE,"general";"via2",#N/A,TRUE,"general";"via3",#N/A,TRUE,"general"}</definedName>
    <definedName name="_g4" localSheetId="2">#REF!</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6" hidden="1">{"via1",#N/A,TRUE,"general";"via2",#N/A,TRUE,"general";"via3",#N/A,TRUE,"general"}</definedName>
    <definedName name="_g5" localSheetId="2">#REF!</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6" hidden="1">{"via1",#N/A,TRUE,"general";"via2",#N/A,TRUE,"general";"via3",#N/A,TRUE,"general"}</definedName>
    <definedName name="_g6" localSheetId="2">#REF!</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6" hidden="1">{"TAB1",#N/A,TRUE,"GENERAL";"TAB2",#N/A,TRUE,"GENERAL";"TAB3",#N/A,TRUE,"GENERAL";"TAB4",#N/A,TRUE,"GENERAL";"TAB5",#N/A,TRUE,"GENERAL"}</definedName>
    <definedName name="_g7" localSheetId="2">#REF!</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 localSheetId="1">'APU (Entidad) '!$E$4</definedName>
    <definedName name="_GoBack" localSheetId="2">#REF!</definedName>
    <definedName name="_GoBack">'INDICAR CÓDIGO DEL ITEM DE PAGO'!$F$4</definedName>
    <definedName name="_GR1" localSheetId="1"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6" hidden="1">{"TAB1",#N/A,TRUE,"GENERAL";"TAB2",#N/A,TRUE,"GENERAL";"TAB3",#N/A,TRUE,"GENERAL";"TAB4",#N/A,TRUE,"GENERAL";"TAB5",#N/A,TRUE,"GENERAL"}</definedName>
    <definedName name="_GR1" localSheetId="2">#REF!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7" hidden="1">{"via1",#N/A,TRUE,"general";"via2",#N/A,TRUE,"general";"via3",#N/A,TRUE,"general"}</definedName>
    <definedName name="_gtr4" localSheetId="6" hidden="1">{"via1",#N/A,TRUE,"general";"via2",#N/A,TRUE,"general";"via3",#N/A,TRUE,"general"}</definedName>
    <definedName name="_gtr4" localSheetId="2">#REF!</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6" hidden="1">{"via1",#N/A,TRUE,"general";"via2",#N/A,TRUE,"general";"via3",#N/A,TRUE,"general"}</definedName>
    <definedName name="_h2" localSheetId="2">#REF!</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6" hidden="1">{"via1",#N/A,TRUE,"general";"via2",#N/A,TRUE,"general";"via3",#N/A,TRUE,"general"}</definedName>
    <definedName name="_h3" localSheetId="2">#REF!</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6" hidden="1">{"TAB1",#N/A,TRUE,"GENERAL";"TAB2",#N/A,TRUE,"GENERAL";"TAB3",#N/A,TRUE,"GENERAL";"TAB4",#N/A,TRUE,"GENERAL";"TAB5",#N/A,TRUE,"GENERAL"}</definedName>
    <definedName name="_h4" localSheetId="2">#REF!</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6" hidden="1">{"TAB1",#N/A,TRUE,"GENERAL";"TAB2",#N/A,TRUE,"GENERAL";"TAB3",#N/A,TRUE,"GENERAL";"TAB4",#N/A,TRUE,"GENERAL";"TAB5",#N/A,TRUE,"GENERAL"}</definedName>
    <definedName name="_h5" localSheetId="2">#REF!</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7" hidden="1">{"via1",#N/A,TRUE,"general";"via2",#N/A,TRUE,"general";"via3",#N/A,TRUE,"general"}</definedName>
    <definedName name="_h6" localSheetId="6" hidden="1">{"via1",#N/A,TRUE,"general";"via2",#N/A,TRUE,"general";"via3",#N/A,TRUE,"general"}</definedName>
    <definedName name="_h6" localSheetId="2">#REF!</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6" hidden="1">{"TAB1",#N/A,TRUE,"GENERAL";"TAB2",#N/A,TRUE,"GENERAL";"TAB3",#N/A,TRUE,"GENERAL";"TAB4",#N/A,TRUE,"GENERAL";"TAB5",#N/A,TRUE,"GENERAL"}</definedName>
    <definedName name="_h7" localSheetId="2">#REF!</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7" hidden="1">{"via1",#N/A,TRUE,"general";"via2",#N/A,TRUE,"general";"via3",#N/A,TRUE,"general"}</definedName>
    <definedName name="_h8" localSheetId="6" hidden="1">{"via1",#N/A,TRUE,"general";"via2",#N/A,TRUE,"general";"via3",#N/A,TRUE,"general"}</definedName>
    <definedName name="_h8" localSheetId="2">#REF!</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localSheetId="6" hidden="1">{"via1",#N/A,TRUE,"general";"via2",#N/A,TRUE,"general";"via3",#N/A,TRUE,"general"}</definedName>
    <definedName name="_hfh7" localSheetId="2">#REF!</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3" hidden="1">{#N/A,#N/A,TRUE,"1842CWN0"}</definedName>
    <definedName name="_hhg1" localSheetId="4" hidden="1">{#N/A,#N/A,TRUE,"1842CWN0"}</definedName>
    <definedName name="_hhg1" localSheetId="6" hidden="1">{#N/A,#N/A,TRUE,"1842CWN0"}</definedName>
    <definedName name="_hhg1" localSheetId="2"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7" hidden="1">{"via1",#N/A,TRUE,"general";"via2",#N/A,TRUE,"general";"via3",#N/A,TRUE,"general"}</definedName>
    <definedName name="_i4" localSheetId="6" hidden="1">{"via1",#N/A,TRUE,"general";"via2",#N/A,TRUE,"general";"via3",#N/A,TRUE,"general"}</definedName>
    <definedName name="_i4" localSheetId="2">#REF!</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6" hidden="1">{"TAB1",#N/A,TRUE,"GENERAL";"TAB2",#N/A,TRUE,"GENERAL";"TAB3",#N/A,TRUE,"GENERAL";"TAB4",#N/A,TRUE,"GENERAL";"TAB5",#N/A,TRUE,"GENERAL"}</definedName>
    <definedName name="_i5" localSheetId="2">#REF!</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6" hidden="1">{"TAB1",#N/A,TRUE,"GENERAL";"TAB2",#N/A,TRUE,"GENERAL";"TAB3",#N/A,TRUE,"GENERAL";"TAB4",#N/A,TRUE,"GENERAL";"TAB5",#N/A,TRUE,"GENERAL"}</definedName>
    <definedName name="_i6" localSheetId="2">#REF!</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7" hidden="1">{"via1",#N/A,TRUE,"general";"via2",#N/A,TRUE,"general";"via3",#N/A,TRUE,"general"}</definedName>
    <definedName name="_i7" localSheetId="6" hidden="1">{"via1",#N/A,TRUE,"general";"via2",#N/A,TRUE,"general";"via3",#N/A,TRUE,"general"}</definedName>
    <definedName name="_i7" localSheetId="2">#REF!</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6" hidden="1">{"TAB1",#N/A,TRUE,"GENERAL";"TAB2",#N/A,TRUE,"GENERAL";"TAB3",#N/A,TRUE,"GENERAL";"TAB4",#N/A,TRUE,"GENERAL";"TAB5",#N/A,TRUE,"GENERAL"}</definedName>
    <definedName name="_i77" localSheetId="2">#REF!</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7" hidden="1">{"via1",#N/A,TRUE,"general";"via2",#N/A,TRUE,"general";"via3",#N/A,TRUE,"general"}</definedName>
    <definedName name="_i8" localSheetId="6" hidden="1">{"via1",#N/A,TRUE,"general";"via2",#N/A,TRUE,"general";"via3",#N/A,TRUE,"general"}</definedName>
    <definedName name="_i8" localSheetId="2">#REF!</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6" hidden="1">{"TAB1",#N/A,TRUE,"GENERAL";"TAB2",#N/A,TRUE,"GENERAL";"TAB3",#N/A,TRUE,"GENERAL";"TAB4",#N/A,TRUE,"GENERAL";"TAB5",#N/A,TRUE,"GENERAL"}</definedName>
    <definedName name="_i9" localSheetId="2">#REF!</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1">#REF!</definedName>
    <definedName name="_IMP1" localSheetId="6">#REF!</definedName>
    <definedName name="_IMP1" localSheetId="0">#REF!</definedName>
    <definedName name="_IMP1">#REF!</definedName>
    <definedName name="_INF1" localSheetId="2">#REF!</definedName>
    <definedName name="_INF1">#REF!</definedName>
    <definedName name="_INF2" localSheetId="2">#REF!</definedName>
    <definedName name="_INF2">#REF!</definedName>
    <definedName name="_IPC2002" localSheetId="1">#REF!</definedName>
    <definedName name="_IPC2002" localSheetId="7">#REF!</definedName>
    <definedName name="_IPC2002" localSheetId="6">#REF!</definedName>
    <definedName name="_IPC2002" localSheetId="0">#REF!</definedName>
    <definedName name="_IPC2002">#REF!</definedName>
    <definedName name="_IVA1">#REF!</definedName>
    <definedName name="_JOSE12">#REF!</definedName>
    <definedName name="_k3" localSheetId="1"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6" hidden="1">{"TAB1",#N/A,TRUE,"GENERAL";"TAB2",#N/A,TRUE,"GENERAL";"TAB3",#N/A,TRUE,"GENERAL";"TAB4",#N/A,TRUE,"GENERAL";"TAB5",#N/A,TRUE,"GENERAL"}</definedName>
    <definedName name="_k3" localSheetId="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7" hidden="1">{"via1",#N/A,TRUE,"general";"via2",#N/A,TRUE,"general";"via3",#N/A,TRUE,"general"}</definedName>
    <definedName name="_k4" localSheetId="6" hidden="1">{"via1",#N/A,TRUE,"general";"via2",#N/A,TRUE,"general";"via3",#N/A,TRUE,"general"}</definedName>
    <definedName name="_k4" localSheetId="2">#REF!</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6" hidden="1">{"via1",#N/A,TRUE,"general";"via2",#N/A,TRUE,"general";"via3",#N/A,TRUE,"general"}</definedName>
    <definedName name="_k5" localSheetId="2">#REF!</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6" hidden="1">{"TAB1",#N/A,TRUE,"GENERAL";"TAB2",#N/A,TRUE,"GENERAL";"TAB3",#N/A,TRUE,"GENERAL";"TAB4",#N/A,TRUE,"GENERAL";"TAB5",#N/A,TRUE,"GENERAL"}</definedName>
    <definedName name="_k6" localSheetId="2">#REF!</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7" hidden="1">{"via1",#N/A,TRUE,"general";"via2",#N/A,TRUE,"general";"via3",#N/A,TRUE,"general"}</definedName>
    <definedName name="_k7" localSheetId="6" hidden="1">{"via1",#N/A,TRUE,"general";"via2",#N/A,TRUE,"general";"via3",#N/A,TRUE,"general"}</definedName>
    <definedName name="_k7" localSheetId="2">#REF!</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6" hidden="1">{"via1",#N/A,TRUE,"general";"via2",#N/A,TRUE,"general";"via3",#N/A,TRUE,"general"}</definedName>
    <definedName name="_k8" localSheetId="2">#REF!</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6" hidden="1">{"TAB1",#N/A,TRUE,"GENERAL";"TAB2",#N/A,TRUE,"GENERAL";"TAB3",#N/A,TRUE,"GENERAL";"TAB4",#N/A,TRUE,"GENERAL";"TAB5",#N/A,TRUE,"GENERAL"}</definedName>
    <definedName name="_k9" localSheetId="2">#REF!</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localSheetId="3" hidden="1">#REF!</definedName>
    <definedName name="_Kay1" localSheetId="4" hidden="1">#REF!</definedName>
    <definedName name="_Kay1" localSheetId="2" hidden="1">#REF!</definedName>
    <definedName name="_Kay1" hidden="1">#REF!</definedName>
    <definedName name="_Key1" localSheetId="1" hidden="1">#REF!</definedName>
    <definedName name="_Key1" localSheetId="7" hidden="1">#REF!</definedName>
    <definedName name="_Key1" localSheetId="6" hidden="1">#REF!</definedName>
    <definedName name="_Key1" localSheetId="2" hidden="1">#REF!</definedName>
    <definedName name="_Key1" localSheetId="0" hidden="1">#REF!</definedName>
    <definedName name="_Key1" hidden="1">#REF!</definedName>
    <definedName name="_Key11" localSheetId="1" hidden="1">#REF!</definedName>
    <definedName name="_Key11" localSheetId="6" hidden="1">#REF!</definedName>
    <definedName name="_Key11" localSheetId="0" hidden="1">#REF!</definedName>
    <definedName name="_Key11" hidden="1">#REF!</definedName>
    <definedName name="_Key2" localSheetId="1" hidden="1">#REF!</definedName>
    <definedName name="_Key2" localSheetId="6" hidden="1">#REF!</definedName>
    <definedName name="_Key2" localSheetId="2" hidden="1">#REF!</definedName>
    <definedName name="_Key2" localSheetId="0" hidden="1">#REF!</definedName>
    <definedName name="_Key2" hidden="1">#REF!</definedName>
    <definedName name="_Key21" localSheetId="1" hidden="1">#REF!</definedName>
    <definedName name="_Key21" localSheetId="6" hidden="1">#REF!</definedName>
    <definedName name="_Key21" localSheetId="0" hidden="1">#REF!</definedName>
    <definedName name="_Key21" hidden="1">#REF!</definedName>
    <definedName name="_key3" localSheetId="1" hidden="1">#REF!</definedName>
    <definedName name="_key3" localSheetId="6" hidden="1">#REF!</definedName>
    <definedName name="_key3" localSheetId="0"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6" hidden="1">{"TAB1",#N/A,TRUE,"GENERAL";"TAB2",#N/A,TRUE,"GENERAL";"TAB3",#N/A,TRUE,"GENERAL";"TAB4",#N/A,TRUE,"GENERAL";"TAB5",#N/A,TRUE,"GENERAL"}</definedName>
    <definedName name="_kjk6" localSheetId="2">#REF!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7">#REF!</definedName>
    <definedName name="_lar03">#REF!</definedName>
    <definedName name="_LEY80">#REF!</definedName>
    <definedName name="_lll">#REF!</definedName>
    <definedName name="_M14">#REF!</definedName>
    <definedName name="_m3" localSheetId="1"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7" hidden="1">{"via1",#N/A,TRUE,"general";"via2",#N/A,TRUE,"general";"via3",#N/A,TRUE,"general"}</definedName>
    <definedName name="_m3" localSheetId="6" hidden="1">{"via1",#N/A,TRUE,"general";"via2",#N/A,TRUE,"general";"via3",#N/A,TRUE,"general"}</definedName>
    <definedName name="_m3" localSheetId="2">#REF!</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6" hidden="1">{"TAB1",#N/A,TRUE,"GENERAL";"TAB2",#N/A,TRUE,"GENERAL";"TAB3",#N/A,TRUE,"GENERAL";"TAB4",#N/A,TRUE,"GENERAL";"TAB5",#N/A,TRUE,"GENERAL"}</definedName>
    <definedName name="_m4" localSheetId="2">#REF!</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7" hidden="1">{"via1",#N/A,TRUE,"general";"via2",#N/A,TRUE,"general";"via3",#N/A,TRUE,"general"}</definedName>
    <definedName name="_m5" localSheetId="6" hidden="1">{"via1",#N/A,TRUE,"general";"via2",#N/A,TRUE,"general";"via3",#N/A,TRUE,"general"}</definedName>
    <definedName name="_m5" localSheetId="2">#REF!</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6" hidden="1">{"TAB1",#N/A,TRUE,"GENERAL";"TAB2",#N/A,TRUE,"GENERAL";"TAB3",#N/A,TRUE,"GENERAL";"TAB4",#N/A,TRUE,"GENERAL";"TAB5",#N/A,TRUE,"GENERAL"}</definedName>
    <definedName name="_m6" localSheetId="2">#REF!</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6" hidden="1">{"TAB1",#N/A,TRUE,"GENERAL";"TAB2",#N/A,TRUE,"GENERAL";"TAB3",#N/A,TRUE,"GENERAL";"TAB4",#N/A,TRUE,"GENERAL";"TAB5",#N/A,TRUE,"GENERAL"}</definedName>
    <definedName name="_m7" localSheetId="2">#REF!</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7" hidden="1">{"via1",#N/A,TRUE,"general";"via2",#N/A,TRUE,"general";"via3",#N/A,TRUE,"general"}</definedName>
    <definedName name="_m8" localSheetId="6" hidden="1">{"via1",#N/A,TRUE,"general";"via2",#N/A,TRUE,"general";"via3",#N/A,TRUE,"general"}</definedName>
    <definedName name="_m8" localSheetId="2">#REF!</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6" hidden="1">{"via1",#N/A,TRUE,"general";"via2",#N/A,TRUE,"general";"via3",#N/A,TRUE,"general"}</definedName>
    <definedName name="_m9" localSheetId="2">#REF!</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7">#REF!</definedName>
    <definedName name="_MA2" localSheetId="6">#REF!</definedName>
    <definedName name="_MA2" localSheetId="2">#REF!</definedName>
    <definedName name="_MA2" localSheetId="0">#REF!</definedName>
    <definedName name="_MA2">#REF!</definedName>
    <definedName name="_MAT1" localSheetId="1">#REF!</definedName>
    <definedName name="_MAT1" localSheetId="6">#REF!</definedName>
    <definedName name="_MAT1" localSheetId="2">#REF!</definedName>
    <definedName name="_MAT1" localSheetId="0">#REF!</definedName>
    <definedName name="_MAT1">#REF!</definedName>
    <definedName name="_MAT10" localSheetId="2">#REF!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 localSheetId="2">#REF!</definedName>
    <definedName name="_MAT11">#REF!</definedName>
    <definedName name="_MAT110">#REF!</definedName>
    <definedName name="_MAT111">#REF!</definedName>
    <definedName name="_MAT1111">#REF!</definedName>
    <definedName name="_MAT112" localSheetId="2">#REF!</definedName>
    <definedName name="_MAT112">#REF!</definedName>
    <definedName name="_MAT113" localSheetId="2">#REF!</definedName>
    <definedName name="_MAT113">#REF!</definedName>
    <definedName name="_MAT114" localSheetId="2">#REF!</definedName>
    <definedName name="_MAT114">#REF!</definedName>
    <definedName name="_MAT115">#REF!</definedName>
    <definedName name="_MAT116">#REF!</definedName>
    <definedName name="_MAT117">#REF!</definedName>
    <definedName name="_MAT118">#REF!</definedName>
    <definedName name="_MAT119">#REF!</definedName>
    <definedName name="_MAT12" localSheetId="2">#REF!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 localSheetId="2">#REF!</definedName>
    <definedName name="_MAT129">#REF!</definedName>
    <definedName name="_MAT13" localSheetId="2">#REF!</definedName>
    <definedName name="_MAT13">#REF!</definedName>
    <definedName name="_MAT130" localSheetId="2">#REF!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 localSheetId="2">#REF!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 localSheetId="2">#REF!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 localSheetId="2">#REF!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 localSheetId="2">#REF!</definedName>
    <definedName name="_MAT17">#REF!</definedName>
    <definedName name="_MAT170">#REF!</definedName>
    <definedName name="_MAT171">#REF!</definedName>
    <definedName name="_MAT18" localSheetId="2">#REF!</definedName>
    <definedName name="_MAT18">#REF!</definedName>
    <definedName name="_MAT19" localSheetId="2">#REF!</definedName>
    <definedName name="_MAT19">#REF!</definedName>
    <definedName name="_MAT2" localSheetId="2">#REF!</definedName>
    <definedName name="_MAT2">#REF!</definedName>
    <definedName name="_MAT20" localSheetId="2">#REF!</definedName>
    <definedName name="_MAT20">#REF!</definedName>
    <definedName name="_MAT21" localSheetId="2">#REF!</definedName>
    <definedName name="_MAT21">#REF!</definedName>
    <definedName name="_MAT22" localSheetId="2">#REF!</definedName>
    <definedName name="_MAT22">#REF!</definedName>
    <definedName name="_MAT23" localSheetId="2">#REF!</definedName>
    <definedName name="_MAT23">#REF!</definedName>
    <definedName name="_MAT24" localSheetId="2">#REF!</definedName>
    <definedName name="_MAT24">#REF!</definedName>
    <definedName name="_MAT25" localSheetId="2">#REF!</definedName>
    <definedName name="_MAT25">#REF!</definedName>
    <definedName name="_MAT26" localSheetId="2">#REF!</definedName>
    <definedName name="_MAT26">#REF!</definedName>
    <definedName name="_MAT27" localSheetId="2">#REF!</definedName>
    <definedName name="_MAT27">#REF!</definedName>
    <definedName name="_MAT28" localSheetId="2">#REF!</definedName>
    <definedName name="_MAT28">#REF!</definedName>
    <definedName name="_MAT29" localSheetId="2">#REF!</definedName>
    <definedName name="_MAT29">#REF!</definedName>
    <definedName name="_MAT3" localSheetId="2">#REF!</definedName>
    <definedName name="_MAT3">#REF!</definedName>
    <definedName name="_MAT30" localSheetId="2">#REF!</definedName>
    <definedName name="_MAT30">#REF!</definedName>
    <definedName name="_MAT31" localSheetId="2">#REF!</definedName>
    <definedName name="_MAT31">#REF!</definedName>
    <definedName name="_MAT32" localSheetId="2">#REF!</definedName>
    <definedName name="_MAT32">#REF!</definedName>
    <definedName name="_MAT33" localSheetId="2">#REF!</definedName>
    <definedName name="_MAT33">#REF!</definedName>
    <definedName name="_MAT34" localSheetId="2">#REF!</definedName>
    <definedName name="_MAT34">#REF!</definedName>
    <definedName name="_MAT35" localSheetId="2">#REF!</definedName>
    <definedName name="_MAT35">#REF!</definedName>
    <definedName name="_MAT36" localSheetId="2">#REF!</definedName>
    <definedName name="_MAT36">#REF!</definedName>
    <definedName name="_MAT37" localSheetId="2">#REF!</definedName>
    <definedName name="_MAT37">#REF!</definedName>
    <definedName name="_MAT38">#REF!</definedName>
    <definedName name="_MAT39">#REF!</definedName>
    <definedName name="_MAT4" localSheetId="2">#REF!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 localSheetId="2">#REF!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 localSheetId="2">#REF!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 localSheetId="2">#REF!</definedName>
    <definedName name="_MAT7">#REF!</definedName>
    <definedName name="_MAT70">#REF!</definedName>
    <definedName name="_MAT71">#REF!</definedName>
    <definedName name="_MAT72">#REF!</definedName>
    <definedName name="_MAT73" localSheetId="2">#REF!</definedName>
    <definedName name="_MAT73">#REF!</definedName>
    <definedName name="_MAT74">#REF!</definedName>
    <definedName name="_MAT75" localSheetId="2">#REF!</definedName>
    <definedName name="_MAT75">#REF!</definedName>
    <definedName name="_MAT76" localSheetId="2">#REF!</definedName>
    <definedName name="_MAT76">#REF!</definedName>
    <definedName name="_MAT77" localSheetId="2">#REF!</definedName>
    <definedName name="_MAT77">#REF!</definedName>
    <definedName name="_MAT78">#REF!</definedName>
    <definedName name="_MAT79">#REF!</definedName>
    <definedName name="_MAT8" localSheetId="2">#REF!</definedName>
    <definedName name="_MAT8">#REF!</definedName>
    <definedName name="_MAT80">#REF!</definedName>
    <definedName name="_MAT81">#REF!</definedName>
    <definedName name="_MAT82">#REF!</definedName>
    <definedName name="_MAT83">#REF!</definedName>
    <definedName name="_MAT832">#REF!</definedName>
    <definedName name="_MAT84" localSheetId="2">#REF!</definedName>
    <definedName name="_MAT84">#REF!</definedName>
    <definedName name="_MAT85" localSheetId="2">#REF!</definedName>
    <definedName name="_MAT85">#REF!</definedName>
    <definedName name="_MAT86" localSheetId="2">#REF!</definedName>
    <definedName name="_MAT86">#REF!</definedName>
    <definedName name="_MAT87">#REF!</definedName>
    <definedName name="_MAT88">#REF!</definedName>
    <definedName name="_MAT89">#REF!</definedName>
    <definedName name="_MAT9" localSheetId="2">#REF!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M1" localSheetId="2">#REF!</definedName>
    <definedName name="_MM1">#REF!</definedName>
    <definedName name="_MM2" localSheetId="2">#REF!</definedName>
    <definedName name="_MM2">#REF!</definedName>
    <definedName name="_MM3" localSheetId="2">#REF!</definedName>
    <definedName name="_MM3">#REF!</definedName>
    <definedName name="_MM4">#REF!</definedName>
    <definedName name="_MO1" localSheetId="2">#REF!</definedName>
    <definedName name="_MO1">#REF!</definedName>
    <definedName name="_MO10" localSheetId="2">#REF!</definedName>
    <definedName name="_MO10">#REF!</definedName>
    <definedName name="_MO2" localSheetId="2">#REF!</definedName>
    <definedName name="_MO2">#REF!</definedName>
    <definedName name="_MO3" localSheetId="2">#REF!</definedName>
    <definedName name="_MO3">#REF!</definedName>
    <definedName name="_MO4" localSheetId="2">#REF!</definedName>
    <definedName name="_MO4">#REF!</definedName>
    <definedName name="_MO5" localSheetId="2">#REF!</definedName>
    <definedName name="_MO5">#REF!</definedName>
    <definedName name="_MO6" localSheetId="2">#REF!</definedName>
    <definedName name="_MO6">#REF!</definedName>
    <definedName name="_MO7" localSheetId="2">#REF!</definedName>
    <definedName name="_MO7">#REF!</definedName>
    <definedName name="_MO8" localSheetId="2">#REF!</definedName>
    <definedName name="_MO8">#REF!</definedName>
    <definedName name="_MO9" localSheetId="2">#REF!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 localSheetId="1">#REF!</definedName>
    <definedName name="_mun2" localSheetId="7">#REF!</definedName>
    <definedName name="_mun2">#REF!</definedName>
    <definedName name="_MV1" localSheetId="2">#REF!</definedName>
    <definedName name="_MV1">#REF!</definedName>
    <definedName name="_MV10" localSheetId="2">#REF!</definedName>
    <definedName name="_MV10">#REF!</definedName>
    <definedName name="_MV11" localSheetId="2">#REF!</definedName>
    <definedName name="_MV11">#REF!</definedName>
    <definedName name="_MV12" localSheetId="2">#REF!</definedName>
    <definedName name="_MV12">#REF!</definedName>
    <definedName name="_MV13" localSheetId="2">#REF!</definedName>
    <definedName name="_MV13">#REF!</definedName>
    <definedName name="_MV14" localSheetId="2">#REF!</definedName>
    <definedName name="_MV14">#REF!</definedName>
    <definedName name="_MV15" localSheetId="2">#REF!</definedName>
    <definedName name="_MV15">#REF!</definedName>
    <definedName name="_MV16" localSheetId="2">#REF!</definedName>
    <definedName name="_MV16">#REF!</definedName>
    <definedName name="_MV17" localSheetId="2">#REF!</definedName>
    <definedName name="_MV17">#REF!</definedName>
    <definedName name="_MV18" localSheetId="2">#REF!</definedName>
    <definedName name="_MV18">#REF!</definedName>
    <definedName name="_MV19" localSheetId="2">#REF!</definedName>
    <definedName name="_MV19">#REF!</definedName>
    <definedName name="_MV2" localSheetId="2">#REF!</definedName>
    <definedName name="_MV2">#REF!</definedName>
    <definedName name="_MV20" localSheetId="2">#REF!</definedName>
    <definedName name="_MV20">#REF!</definedName>
    <definedName name="_MV3" localSheetId="2">#REF!</definedName>
    <definedName name="_MV3">#REF!</definedName>
    <definedName name="_MV4">#REF!</definedName>
    <definedName name="_MV5" localSheetId="2">#REF!</definedName>
    <definedName name="_MV5">#REF!</definedName>
    <definedName name="_MV6" localSheetId="2">#REF!</definedName>
    <definedName name="_MV6">#REF!</definedName>
    <definedName name="_MV7" localSheetId="2">#REF!</definedName>
    <definedName name="_MV7">#REF!</definedName>
    <definedName name="_MV8" localSheetId="2">#REF!</definedName>
    <definedName name="_MV8">#REF!</definedName>
    <definedName name="_MV9" localSheetId="2">#REF!</definedName>
    <definedName name="_MV9">#REF!</definedName>
    <definedName name="_n3" localSheetId="1"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6" hidden="1">{"TAB1",#N/A,TRUE,"GENERAL";"TAB2",#N/A,TRUE,"GENERAL";"TAB3",#N/A,TRUE,"GENERAL";"TAB4",#N/A,TRUE,"GENERAL";"TAB5",#N/A,TRUE,"GENERAL"}</definedName>
    <definedName name="_n3" localSheetId="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7" hidden="1">{"via1",#N/A,TRUE,"general";"via2",#N/A,TRUE,"general";"via3",#N/A,TRUE,"general"}</definedName>
    <definedName name="_n4" localSheetId="6" hidden="1">{"via1",#N/A,TRUE,"general";"via2",#N/A,TRUE,"general";"via3",#N/A,TRUE,"general"}</definedName>
    <definedName name="_n4" localSheetId="2">#REF!</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6" hidden="1">{"TAB1",#N/A,TRUE,"GENERAL";"TAB2",#N/A,TRUE,"GENERAL";"TAB3",#N/A,TRUE,"GENERAL";"TAB4",#N/A,TRUE,"GENERAL";"TAB5",#N/A,TRUE,"GENERAL"}</definedName>
    <definedName name="_n5" localSheetId="2">#REF!</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7">#REF!</definedName>
    <definedName name="_num10" localSheetId="6">#REF!</definedName>
    <definedName name="_num10" localSheetId="2">#REF!</definedName>
    <definedName name="_num10" localSheetId="0">#REF!</definedName>
    <definedName name="_num10">#REF!</definedName>
    <definedName name="_num2" localSheetId="1">#REF!</definedName>
    <definedName name="_num2" localSheetId="7">#REF!</definedName>
    <definedName name="_num2">#REF!</definedName>
    <definedName name="_num3" localSheetId="1">#REF!</definedName>
    <definedName name="_num3" localSheetId="7">#REF!</definedName>
    <definedName name="_num3">#REF!</definedName>
    <definedName name="_num4" localSheetId="1">#REF!</definedName>
    <definedName name="_num4" localSheetId="7">#REF!</definedName>
    <definedName name="_num4">#REF!</definedName>
    <definedName name="_num5" localSheetId="1">#REF!</definedName>
    <definedName name="_num5" localSheetId="7">#REF!</definedName>
    <definedName name="_num5">#REF!</definedName>
    <definedName name="_num6" localSheetId="1">#REF!</definedName>
    <definedName name="_num6" localSheetId="7">#REF!</definedName>
    <definedName name="_num6">#REF!</definedName>
    <definedName name="_num7" localSheetId="1">#REF!</definedName>
    <definedName name="_num7" localSheetId="7">#REF!</definedName>
    <definedName name="_num7">#REF!</definedName>
    <definedName name="_num8" localSheetId="1">#REF!</definedName>
    <definedName name="_num8" localSheetId="7">#REF!</definedName>
    <definedName name="_num8">#REF!</definedName>
    <definedName name="_num9" localSheetId="1">#REF!</definedName>
    <definedName name="_num9" localSheetId="7">#REF!</definedName>
    <definedName name="_num9">#REF!</definedName>
    <definedName name="_nyn7" localSheetId="1"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7" hidden="1">{"via1",#N/A,TRUE,"general";"via2",#N/A,TRUE,"general";"via3",#N/A,TRUE,"general"}</definedName>
    <definedName name="_nyn7" localSheetId="6" hidden="1">{"via1",#N/A,TRUE,"general";"via2",#N/A,TRUE,"general";"via3",#N/A,TRUE,"general"}</definedName>
    <definedName name="_nyn7" localSheetId="2">#REF!</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6" hidden="1">{"via1",#N/A,TRUE,"general";"via2",#N/A,TRUE,"general";"via3",#N/A,TRUE,"general"}</definedName>
    <definedName name="_o4" localSheetId="2">#REF!</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6" hidden="1">{"TAB1",#N/A,TRUE,"GENERAL";"TAB2",#N/A,TRUE,"GENERAL";"TAB3",#N/A,TRUE,"GENERAL";"TAB4",#N/A,TRUE,"GENERAL";"TAB5",#N/A,TRUE,"GENERAL"}</definedName>
    <definedName name="_o5" localSheetId="2">#REF!</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6" hidden="1">{"TAB1",#N/A,TRUE,"GENERAL";"TAB2",#N/A,TRUE,"GENERAL";"TAB3",#N/A,TRUE,"GENERAL";"TAB4",#N/A,TRUE,"GENERAL";"TAB5",#N/A,TRUE,"GENERAL"}</definedName>
    <definedName name="_o6" localSheetId="2">#REF!</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6" hidden="1">{"TAB1",#N/A,TRUE,"GENERAL";"TAB2",#N/A,TRUE,"GENERAL";"TAB3",#N/A,TRUE,"GENERAL";"TAB4",#N/A,TRUE,"GENERAL";"TAB5",#N/A,TRUE,"GENERAL"}</definedName>
    <definedName name="_o7" localSheetId="2">#REF!</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7" hidden="1">{"via1",#N/A,TRUE,"general";"via2",#N/A,TRUE,"general";"via3",#N/A,TRUE,"general"}</definedName>
    <definedName name="_o8" localSheetId="6" hidden="1">{"via1",#N/A,TRUE,"general";"via2",#N/A,TRUE,"general";"via3",#N/A,TRUE,"general"}</definedName>
    <definedName name="_o8" localSheetId="2">#REF!</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6" hidden="1">{"TAB1",#N/A,TRUE,"GENERAL";"TAB2",#N/A,TRUE,"GENERAL";"TAB3",#N/A,TRUE,"GENERAL";"TAB4",#N/A,TRUE,"GENERAL";"TAB5",#N/A,TRUE,"GENERAL"}</definedName>
    <definedName name="_o9" localSheetId="2">#REF!</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localSheetId="2" hidden="1">255</definedName>
    <definedName name="_Order1" hidden="1">0</definedName>
    <definedName name="_Order2" hidden="1">255</definedName>
    <definedName name="_ORO10" localSheetId="2">#REF!</definedName>
    <definedName name="_ORO10">#REF!</definedName>
    <definedName name="_ORO11" localSheetId="2">#REF!</definedName>
    <definedName name="_ORO11">#REF!</definedName>
    <definedName name="_ORO12" localSheetId="2">#REF!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7" hidden="1">{"via1",#N/A,TRUE,"general";"via2",#N/A,TRUE,"general";"via3",#N/A,TRUE,"general"}</definedName>
    <definedName name="_p6" localSheetId="6" hidden="1">{"via1",#N/A,TRUE,"general";"via2",#N/A,TRUE,"general";"via3",#N/A,TRUE,"general"}</definedName>
    <definedName name="_p6" localSheetId="2">#REF!</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6" hidden="1">{"via1",#N/A,TRUE,"general";"via2",#N/A,TRUE,"general";"via3",#N/A,TRUE,"general"}</definedName>
    <definedName name="_p7" localSheetId="2">#REF!</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6" hidden="1">{"TAB1",#N/A,TRUE,"GENERAL";"TAB2",#N/A,TRUE,"GENERAL";"TAB3",#N/A,TRUE,"GENERAL";"TAB4",#N/A,TRUE,"GENERAL";"TAB5",#N/A,TRUE,"GENERAL"}</definedName>
    <definedName name="_p8" localSheetId="2">#REF!</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ER3" localSheetId="2">#REF!</definedName>
    <definedName name="_PER3">#REF!</definedName>
    <definedName name="_PER4" localSheetId="2">#REF!</definedName>
    <definedName name="_PER4">#REF!</definedName>
    <definedName name="_PER5" localSheetId="2">#REF!</definedName>
    <definedName name="_PER5">#REF!</definedName>
    <definedName name="_PER6">#REF!</definedName>
    <definedName name="_PER8">#REF!</definedName>
    <definedName name="_PJ50" localSheetId="1">#REF!</definedName>
    <definedName name="_PJ50" localSheetId="7">#REF!</definedName>
    <definedName name="_PJ50" localSheetId="6">#REF!</definedName>
    <definedName name="_PJ50" localSheetId="0">#REF!</definedName>
    <definedName name="_PJ50">#REF!</definedName>
    <definedName name="_pj51" localSheetId="1">#REF!</definedName>
    <definedName name="_pj51" localSheetId="7">#REF!</definedName>
    <definedName name="_pj51">#REF!</definedName>
    <definedName name="_PMT5671">#REF!</definedName>
    <definedName name="_PMT5805">#REF!</definedName>
    <definedName name="_PMT5806">#REF!</definedName>
    <definedName name="_PMT5815">#REF!</definedName>
    <definedName name="_PMT5820">#REF!</definedName>
    <definedName name="_POR1" localSheetId="2">#REF!</definedName>
    <definedName name="_POR1">#REF!</definedName>
    <definedName name="_POR2" localSheetId="2">#REF!</definedName>
    <definedName name="_POR2">#REF!</definedName>
    <definedName name="_POR3" localSheetId="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7">#REF!</definedName>
    <definedName name="_PRE1">#REF!</definedName>
    <definedName name="_PRE12">#REF!</definedName>
    <definedName name="_PTO97">#REF!</definedName>
    <definedName name="_puertametalica22x245">#REF!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1"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localSheetId="6" hidden="1">{"TAB1",#N/A,TRUE,"GENERAL";"TAB2",#N/A,TRUE,"GENERAL";"TAB3",#N/A,TRUE,"GENERAL";"TAB4",#N/A,TRUE,"GENERAL";"TAB5",#N/A,TRUE,"GENERAL"}</definedName>
    <definedName name="_r" localSheetId="2">#REF!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7" hidden="1">{"via1",#N/A,TRUE,"general";"via2",#N/A,TRUE,"general";"via3",#N/A,TRUE,"general"}</definedName>
    <definedName name="_r4r" localSheetId="6" hidden="1">{"via1",#N/A,TRUE,"general";"via2",#N/A,TRUE,"general";"via3",#N/A,TRUE,"general"}</definedName>
    <definedName name="_r4r" localSheetId="2">#REF!</definedName>
    <definedName name="_r4r" localSheetId="0" hidden="1">{"via1",#N/A,TRUE,"general";"via2",#N/A,TRUE,"general";"via3",#N/A,TRUE,"general"}</definedName>
    <definedName name="_r4r" hidden="1">{"via1",#N/A,TRUE,"general";"via2",#N/A,TRUE,"general";"via3",#N/A,TRUE,"general"}</definedName>
    <definedName name="_rc" localSheetId="2">#REF!</definedName>
    <definedName name="_rc">#REF!</definedName>
    <definedName name="_RD43" localSheetId="2">#REF!</definedName>
    <definedName name="_RD43">#REF!</definedName>
    <definedName name="_RD63" localSheetId="2">#REF!</definedName>
    <definedName name="_RD63">#REF!</definedName>
    <definedName name="_RD64">#REF!</definedName>
    <definedName name="_RD83">#REF!</definedName>
    <definedName name="_RD84">#REF!</definedName>
    <definedName name="_RD86">#REF!</definedName>
    <definedName name="_REC1">"Rectángulo 31"</definedName>
    <definedName name="_ref4" localSheetId="1">#REF!</definedName>
    <definedName name="_ref4" localSheetId="7">#REF!</definedName>
    <definedName name="_ref4" localSheetId="6">#REF!</definedName>
    <definedName name="_ref4" localSheetId="2">#REF!</definedName>
    <definedName name="_ref4" localSheetId="0">#REF!</definedName>
    <definedName name="_ref4">#REF!</definedName>
    <definedName name="_Regression_Out" localSheetId="2" hidden="1">#REF!</definedName>
    <definedName name="_Regression_Out" hidden="1">#REF!</definedName>
    <definedName name="_Regression_X" hidden="1">#REF!</definedName>
    <definedName name="_Regression_Y" hidden="1">#REF!</definedName>
    <definedName name="_RET1" localSheetId="1">#REF!</definedName>
    <definedName name="_RET1" localSheetId="6">#REF!</definedName>
    <definedName name="_RET1" localSheetId="0">#REF!</definedName>
    <definedName name="_RET1">#REF!</definedName>
    <definedName name="_RET2" localSheetId="1">#REF!</definedName>
    <definedName name="_RET2" localSheetId="6">#REF!</definedName>
    <definedName name="_RET2" localSheetId="0">#REF!</definedName>
    <definedName name="_RET2">#REF!</definedName>
    <definedName name="_RET3" localSheetId="1">#REF!</definedName>
    <definedName name="_RET3" localSheetId="6">#REF!</definedName>
    <definedName name="_RET3" localSheetId="0">#REF!</definedName>
    <definedName name="_RET3">#REF!</definedName>
    <definedName name="_RET4" localSheetId="1">#REF!</definedName>
    <definedName name="_RET4" localSheetId="6">#REF!</definedName>
    <definedName name="_RET4" localSheetId="0">#REF!</definedName>
    <definedName name="_RET4">#REF!</definedName>
    <definedName name="_RET5">#REF!</definedName>
    <definedName name="_RET6">#REF!</definedName>
    <definedName name="_rtu6" localSheetId="1"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localSheetId="6" hidden="1">{"via1",#N/A,TRUE,"general";"via2",#N/A,TRUE,"general";"via3",#N/A,TRUE,"general"}</definedName>
    <definedName name="_rtu6" localSheetId="2">#REF!</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localSheetId="6" hidden="1">{"via1",#N/A,TRUE,"general";"via2",#N/A,TRUE,"general";"via3",#N/A,TRUE,"general"}</definedName>
    <definedName name="_s1" localSheetId="2">#REF!</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6" hidden="1">{"TAB1",#N/A,TRUE,"GENERAL";"TAB2",#N/A,TRUE,"GENERAL";"TAB3",#N/A,TRUE,"GENERAL";"TAB4",#N/A,TRUE,"GENERAL";"TAB5",#N/A,TRUE,"GENERAL"}</definedName>
    <definedName name="_s2" localSheetId="2">#REF!</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6" hidden="1">{"TAB1",#N/A,TRUE,"GENERAL";"TAB2",#N/A,TRUE,"GENERAL";"TAB3",#N/A,TRUE,"GENERAL";"TAB4",#N/A,TRUE,"GENERAL";"TAB5",#N/A,TRUE,"GENERAL"}</definedName>
    <definedName name="_s3" localSheetId="2">#REF!</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7" hidden="1">{"via1",#N/A,TRUE,"general";"via2",#N/A,TRUE,"general";"via3",#N/A,TRUE,"general"}</definedName>
    <definedName name="_s4" localSheetId="6" hidden="1">{"via1",#N/A,TRUE,"general";"via2",#N/A,TRUE,"general";"via3",#N/A,TRUE,"general"}</definedName>
    <definedName name="_s4" localSheetId="2">#REF!</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6" hidden="1">{"via1",#N/A,TRUE,"general";"via2",#N/A,TRUE,"general";"via3",#N/A,TRUE,"general"}</definedName>
    <definedName name="_s5" localSheetId="2">#REF!</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6" hidden="1">{"TAB1",#N/A,TRUE,"GENERAL";"TAB2",#N/A,TRUE,"GENERAL";"TAB3",#N/A,TRUE,"GENERAL";"TAB4",#N/A,TRUE,"GENERAL";"TAB5",#N/A,TRUE,"GENERAL"}</definedName>
    <definedName name="_s6" localSheetId="2">#REF!</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7" hidden="1">{"via1",#N/A,TRUE,"general";"via2",#N/A,TRUE,"general";"via3",#N/A,TRUE,"general"}</definedName>
    <definedName name="_s7" localSheetId="6" hidden="1">{"via1",#N/A,TRUE,"general";"via2",#N/A,TRUE,"general";"via3",#N/A,TRUE,"general"}</definedName>
    <definedName name="_s7" localSheetId="2">#REF!</definedName>
    <definedName name="_s7" localSheetId="0" hidden="1">{"via1",#N/A,TRUE,"general";"via2",#N/A,TRUE,"general";"via3",#N/A,TRUE,"general"}</definedName>
    <definedName name="_s7" hidden="1">{"via1",#N/A,TRUE,"general";"via2",#N/A,TRUE,"general";"via3",#N/A,TRUE,"general"}</definedName>
    <definedName name="_SAL1" localSheetId="2">#REF!</definedName>
    <definedName name="_SAL1">#REF!</definedName>
    <definedName name="_SBC1">#REF!</definedName>
    <definedName name="_SBC3">#REF!</definedName>
    <definedName name="_SBC5">#REF!</definedName>
    <definedName name="_scenchg1" localSheetId="2" hidden="1">#REF!</definedName>
    <definedName name="_scenchg1" hidden="1">#REF!</definedName>
    <definedName name="_Sort" localSheetId="1" hidden="1">#REF!</definedName>
    <definedName name="_Sort" localSheetId="7" hidden="1">#REF!</definedName>
    <definedName name="_Sort" localSheetId="6" hidden="1">#REF!</definedName>
    <definedName name="_Sort" localSheetId="2" hidden="1">#REF!</definedName>
    <definedName name="_Sort" localSheetId="0" hidden="1">#REF!</definedName>
    <definedName name="_Sort" hidden="1">#REF!</definedName>
    <definedName name="_srn001" localSheetId="1">#REF!</definedName>
    <definedName name="_srn001" localSheetId="7">#REF!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1"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6" hidden="1">{"TAB1",#N/A,TRUE,"GENERAL";"TAB2",#N/A,TRUE,"GENERAL";"TAB3",#N/A,TRUE,"GENERAL";"TAB4",#N/A,TRUE,"GENERAL";"TAB5",#N/A,TRUE,"GENERAL"}</definedName>
    <definedName name="_t3" localSheetId="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7" hidden="1">{"via1",#N/A,TRUE,"general";"via2",#N/A,TRUE,"general";"via3",#N/A,TRUE,"general"}</definedName>
    <definedName name="_t4" localSheetId="6" hidden="1">{"via1",#N/A,TRUE,"general";"via2",#N/A,TRUE,"general";"via3",#N/A,TRUE,"general"}</definedName>
    <definedName name="_t4" localSheetId="2">#REF!</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6" hidden="1">{"TAB1",#N/A,TRUE,"GENERAL";"TAB2",#N/A,TRUE,"GENERAL";"TAB3",#N/A,TRUE,"GENERAL";"TAB4",#N/A,TRUE,"GENERAL";"TAB5",#N/A,TRUE,"GENERAL"}</definedName>
    <definedName name="_t5" localSheetId="2">#REF!</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7" hidden="1">{"via1",#N/A,TRUE,"general";"via2",#N/A,TRUE,"general";"via3",#N/A,TRUE,"general"}</definedName>
    <definedName name="_t6" localSheetId="6" hidden="1">{"via1",#N/A,TRUE,"general";"via2",#N/A,TRUE,"general";"via3",#N/A,TRUE,"general"}</definedName>
    <definedName name="_t6" localSheetId="2">#REF!</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6" hidden="1">{"TAB1",#N/A,TRUE,"GENERAL";"TAB2",#N/A,TRUE,"GENERAL";"TAB3",#N/A,TRUE,"GENERAL";"TAB4",#N/A,TRUE,"GENERAL";"TAB5",#N/A,TRUE,"GENERAL"}</definedName>
    <definedName name="_t66" localSheetId="2">#REF!</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7" hidden="1">{"via1",#N/A,TRUE,"general";"via2",#N/A,TRUE,"general";"via3",#N/A,TRUE,"general"}</definedName>
    <definedName name="_t7" localSheetId="6" hidden="1">{"via1",#N/A,TRUE,"general";"via2",#N/A,TRUE,"general";"via3",#N/A,TRUE,"general"}</definedName>
    <definedName name="_t7" localSheetId="2">#REF!</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6" hidden="1">{"TAB1",#N/A,TRUE,"GENERAL";"TAB2",#N/A,TRUE,"GENERAL";"TAB3",#N/A,TRUE,"GENERAL";"TAB4",#N/A,TRUE,"GENERAL";"TAB5",#N/A,TRUE,"GENERAL"}</definedName>
    <definedName name="_t77" localSheetId="2">#REF!</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6" hidden="1">{"TAB1",#N/A,TRUE,"GENERAL";"TAB2",#N/A,TRUE,"GENERAL";"TAB3",#N/A,TRUE,"GENERAL";"TAB4",#N/A,TRUE,"GENERAL";"TAB5",#N/A,TRUE,"GENERAL"}</definedName>
    <definedName name="_t8" localSheetId="2">#REF!</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7" hidden="1">{"via1",#N/A,TRUE,"general";"via2",#N/A,TRUE,"general";"via3",#N/A,TRUE,"general"}</definedName>
    <definedName name="_t88" localSheetId="6" hidden="1">{"via1",#N/A,TRUE,"general";"via2",#N/A,TRUE,"general";"via3",#N/A,TRUE,"general"}</definedName>
    <definedName name="_t88" localSheetId="2">#REF!</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6" hidden="1">{"TAB1",#N/A,TRUE,"GENERAL";"TAB2",#N/A,TRUE,"GENERAL";"TAB3",#N/A,TRUE,"GENERAL";"TAB4",#N/A,TRUE,"GENERAL";"TAB5",#N/A,TRUE,"GENERAL"}</definedName>
    <definedName name="_t9" localSheetId="2">#REF!</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7" hidden="1">{"via1",#N/A,TRUE,"general";"via2",#N/A,TRUE,"general";"via3",#N/A,TRUE,"general"}</definedName>
    <definedName name="_t99" localSheetId="6" hidden="1">{"via1",#N/A,TRUE,"general";"via2",#N/A,TRUE,"general";"via3",#N/A,TRUE,"general"}</definedName>
    <definedName name="_t99" localSheetId="2">#REF!</definedName>
    <definedName name="_t99" localSheetId="0" hidden="1">{"via1",#N/A,TRUE,"general";"via2",#N/A,TRUE,"general";"via3",#N/A,TRUE,"general"}</definedName>
    <definedName name="_t99" hidden="1">{"via1",#N/A,TRUE,"general";"via2",#N/A,TRUE,"general";"via3",#N/A,TRUE,"general"}</definedName>
    <definedName name="_TA3" localSheetId="2">#REF!</definedName>
    <definedName name="_TA3">#REF!</definedName>
    <definedName name="_TA4" localSheetId="2">#REF!</definedName>
    <definedName name="_TA4">#REF!</definedName>
    <definedName name="_tab1" localSheetId="2">#REF!</definedName>
    <definedName name="_tab1">#REF!</definedName>
    <definedName name="_tab2">#REF!</definedName>
    <definedName name="_tab3">#REF!</definedName>
    <definedName name="_TAB4">#REF!</definedName>
    <definedName name="_tax1" localSheetId="1">#REF!</definedName>
    <definedName name="_tax1" localSheetId="6">#REF!</definedName>
    <definedName name="_tax1" localSheetId="0">#REF!</definedName>
    <definedName name="_tax1">#REF!</definedName>
    <definedName name="_tax2" localSheetId="1">#REF!</definedName>
    <definedName name="_tax2" localSheetId="6">#REF!</definedName>
    <definedName name="_tax2" localSheetId="0">#REF!</definedName>
    <definedName name="_tax2">#REF!</definedName>
    <definedName name="_tax3" localSheetId="1">#REF!</definedName>
    <definedName name="_tax3" localSheetId="6">#REF!</definedName>
    <definedName name="_tax3" localSheetId="0">#REF!</definedName>
    <definedName name="_tax3">#REF!</definedName>
    <definedName name="_tax4">#REF!</definedName>
    <definedName name="_tc1">#REF!</definedName>
    <definedName name="_tc2">#REF!</definedName>
    <definedName name="_tc3">#REF!</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#REF!</definedName>
    <definedName name="_TEE4" localSheetId="2">#REF!</definedName>
    <definedName name="_TEE4">#REF!</definedName>
    <definedName name="_TEE6" localSheetId="2">#REF!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#REF!</definedName>
    <definedName name="_tuberia_250_mm" localSheetId="2">#REF!</definedName>
    <definedName name="_tuberia_250_mm">#REF!</definedName>
    <definedName name="_u4" localSheetId="1"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6" hidden="1">{"TAB1",#N/A,TRUE,"GENERAL";"TAB2",#N/A,TRUE,"GENERAL";"TAB3",#N/A,TRUE,"GENERAL";"TAB4",#N/A,TRUE,"GENERAL";"TAB5",#N/A,TRUE,"GENERAL"}</definedName>
    <definedName name="_u4" localSheetId="2">#REF!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6" hidden="1">{"TAB1",#N/A,TRUE,"GENERAL";"TAB2",#N/A,TRUE,"GENERAL";"TAB3",#N/A,TRUE,"GENERAL";"TAB4",#N/A,TRUE,"GENERAL";"TAB5",#N/A,TRUE,"GENERAL"}</definedName>
    <definedName name="_u5" localSheetId="2">#REF!</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6" hidden="1">{"TAB1",#N/A,TRUE,"GENERAL";"TAB2",#N/A,TRUE,"GENERAL";"TAB3",#N/A,TRUE,"GENERAL";"TAB4",#N/A,TRUE,"GENERAL";"TAB5",#N/A,TRUE,"GENERAL"}</definedName>
    <definedName name="_u6" localSheetId="2">#REF!</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7" hidden="1">{"via1",#N/A,TRUE,"general";"via2",#N/A,TRUE,"general";"via3",#N/A,TRUE,"general"}</definedName>
    <definedName name="_u7" localSheetId="6" hidden="1">{"via1",#N/A,TRUE,"general";"via2",#N/A,TRUE,"general";"via3",#N/A,TRUE,"general"}</definedName>
    <definedName name="_u7" localSheetId="2">#REF!</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6" hidden="1">{"TAB1",#N/A,TRUE,"GENERAL";"TAB2",#N/A,TRUE,"GENERAL";"TAB3",#N/A,TRUE,"GENERAL";"TAB4",#N/A,TRUE,"GENERAL";"TAB5",#N/A,TRUE,"GENERAL"}</definedName>
    <definedName name="_u8" localSheetId="2">#REF!</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6" hidden="1">{"TAB1",#N/A,TRUE,"GENERAL";"TAB2",#N/A,TRUE,"GENERAL";"TAB3",#N/A,TRUE,"GENERAL";"TAB4",#N/A,TRUE,"GENERAL";"TAB5",#N/A,TRUE,"GENERAL"}</definedName>
    <definedName name="_u9" localSheetId="2">#REF!</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G3" localSheetId="2">#REF!</definedName>
    <definedName name="_UG3">#REF!</definedName>
    <definedName name="_UG4" localSheetId="2">#REF!</definedName>
    <definedName name="_UG4">#REF!</definedName>
    <definedName name="_UG6" localSheetId="2">#REF!</definedName>
    <definedName name="_UG6">#REF!</definedName>
    <definedName name="_UG8">#REF!</definedName>
    <definedName name="_unj1" localSheetId="3" hidden="1">#REF!</definedName>
    <definedName name="_unj1" localSheetId="4" hidden="1">#REF!</definedName>
    <definedName name="_unj1" hidden="1">#REF!</definedName>
    <definedName name="_ur7" localSheetId="1"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6" hidden="1">{"TAB1",#N/A,TRUE,"GENERAL";"TAB2",#N/A,TRUE,"GENERAL";"TAB3",#N/A,TRUE,"GENERAL";"TAB4",#N/A,TRUE,"GENERAL";"TAB5",#N/A,TRUE,"GENERAL"}</definedName>
    <definedName name="_ur7" localSheetId="2">#REF!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A10" localSheetId="2">#REF!</definedName>
    <definedName name="_URA10">#REF!</definedName>
    <definedName name="_URA12" localSheetId="2">#REF!</definedName>
    <definedName name="_URA12">#REF!</definedName>
    <definedName name="_URA3" localSheetId="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1"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7" hidden="1">{"via1",#N/A,TRUE,"general";"via2",#N/A,TRUE,"general";"via3",#N/A,TRUE,"general"}</definedName>
    <definedName name="_v2" localSheetId="6" hidden="1">{"via1",#N/A,TRUE,"general";"via2",#N/A,TRUE,"general";"via3",#N/A,TRUE,"general"}</definedName>
    <definedName name="_v2" localSheetId="2">#REF!</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6" hidden="1">{"TAB1",#N/A,TRUE,"GENERAL";"TAB2",#N/A,TRUE,"GENERAL";"TAB3",#N/A,TRUE,"GENERAL";"TAB4",#N/A,TRUE,"GENERAL";"TAB5",#N/A,TRUE,"GENERAL"}</definedName>
    <definedName name="_v3" localSheetId="2">#REF!</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6" hidden="1">{"TAB1",#N/A,TRUE,"GENERAL";"TAB2",#N/A,TRUE,"GENERAL";"TAB3",#N/A,TRUE,"GENERAL";"TAB4",#N/A,TRUE,"GENERAL";"TAB5",#N/A,TRUE,"GENERAL"}</definedName>
    <definedName name="_v4" localSheetId="2">#REF!</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6" hidden="1">{"TAB1",#N/A,TRUE,"GENERAL";"TAB2",#N/A,TRUE,"GENERAL";"TAB3",#N/A,TRUE,"GENERAL";"TAB4",#N/A,TRUE,"GENERAL";"TAB5",#N/A,TRUE,"GENERAL"}</definedName>
    <definedName name="_v5" localSheetId="2">#REF!</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6" hidden="1">{"TAB1",#N/A,TRUE,"GENERAL";"TAB2",#N/A,TRUE,"GENERAL";"TAB3",#N/A,TRUE,"GENERAL";"TAB4",#N/A,TRUE,"GENERAL";"TAB5",#N/A,TRUE,"GENERAL"}</definedName>
    <definedName name="_v6" localSheetId="2">#REF!</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7" hidden="1">{"via1",#N/A,TRUE,"general";"via2",#N/A,TRUE,"general";"via3",#N/A,TRUE,"general"}</definedName>
    <definedName name="_v7" localSheetId="6" hidden="1">{"via1",#N/A,TRUE,"general";"via2",#N/A,TRUE,"general";"via3",#N/A,TRUE,"general"}</definedName>
    <definedName name="_v7" localSheetId="2">#REF!</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6" hidden="1">{"TAB1",#N/A,TRUE,"GENERAL";"TAB2",#N/A,TRUE,"GENERAL";"TAB3",#N/A,TRUE,"GENERAL";"TAB4",#N/A,TRUE,"GENERAL";"TAB5",#N/A,TRUE,"GENERAL"}</definedName>
    <definedName name="_v8" localSheetId="2">#REF!</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6" hidden="1">{"TAB1",#N/A,TRUE,"GENERAL";"TAB2",#N/A,TRUE,"GENERAL";"TAB3",#N/A,TRUE,"GENERAL";"TAB4",#N/A,TRUE,"GENERAL";"TAB5",#N/A,TRUE,"GENERAL"}</definedName>
    <definedName name="_v9" localSheetId="2">#REF!</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CE10" localSheetId="2">#REF!</definedName>
    <definedName name="_VCE10">#REF!</definedName>
    <definedName name="_VCE3" localSheetId="2">#REF!</definedName>
    <definedName name="_VCE3">#REF!</definedName>
    <definedName name="_VCE4" localSheetId="2">#REF!</definedName>
    <definedName name="_VCE4">#REF!</definedName>
    <definedName name="_VCE6">#REF!</definedName>
    <definedName name="_VCE8">#REF!</definedName>
    <definedName name="_VEX1">#REF!</definedName>
    <definedName name="_VFA1">#REF!</definedName>
    <definedName name="_vfv4" localSheetId="1"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7" hidden="1">{"via1",#N/A,TRUE,"general";"via2",#N/A,TRUE,"general";"via3",#N/A,TRUE,"general"}</definedName>
    <definedName name="_vfv4" localSheetId="6" hidden="1">{"via1",#N/A,TRUE,"general";"via2",#N/A,TRUE,"general";"via3",#N/A,TRUE,"general"}</definedName>
    <definedName name="_vfv4" localSheetId="2">#REF!</definedName>
    <definedName name="_vfv4" localSheetId="0" hidden="1">{"via1",#N/A,TRUE,"general";"via2",#N/A,TRUE,"general";"via3",#N/A,TRUE,"general"}</definedName>
    <definedName name="_vfv4" hidden="1">{"via1",#N/A,TRUE,"general";"via2",#N/A,TRUE,"general";"via3",#N/A,TRUE,"general"}</definedName>
    <definedName name="_VIT1">#REF!</definedName>
    <definedName name="_Vol1">#REF!</definedName>
    <definedName name="_VPR1" localSheetId="1">#REF!</definedName>
    <definedName name="_VPR1" localSheetId="6">#REF!</definedName>
    <definedName name="_VPR1" localSheetId="0">#REF!</definedName>
    <definedName name="_VPR1">#REF!</definedName>
    <definedName name="_VPR2" localSheetId="1">#REF!</definedName>
    <definedName name="_VPR2" localSheetId="6">#REF!</definedName>
    <definedName name="_VPR2" localSheetId="0">#REF!</definedName>
    <definedName name="_VPR2">#REF!</definedName>
    <definedName name="_VRP1" localSheetId="1">#REF!</definedName>
    <definedName name="_VRP1" localSheetId="6">#REF!</definedName>
    <definedName name="_VRP1" localSheetId="0">#REF!</definedName>
    <definedName name="_VRP1">#REF!</definedName>
    <definedName name="_VSM1" localSheetId="1">#REF!</definedName>
    <definedName name="_VSM1" localSheetId="6">#REF!</definedName>
    <definedName name="_VSM1" localSheetId="0">#REF!</definedName>
    <definedName name="_VSM1">#REF!</definedName>
    <definedName name="_X">"[0]!err"</definedName>
    <definedName name="_X_1">"[0]!err"</definedName>
    <definedName name="_X_10" localSheetId="2">#REF!</definedName>
    <definedName name="_X_10">#REF!</definedName>
    <definedName name="_X_3" localSheetId="2">#REF!</definedName>
    <definedName name="_X_3">#REF!</definedName>
    <definedName name="_X_9" localSheetId="2">#REF!</definedName>
    <definedName name="_X_9">#REF!</definedName>
    <definedName name="_x1" localSheetId="1"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6" hidden="1">{"TAB1",#N/A,TRUE,"GENERAL";"TAB2",#N/A,TRUE,"GENERAL";"TAB3",#N/A,TRUE,"GENERAL";"TAB4",#N/A,TRUE,"GENERAL";"TAB5",#N/A,TRUE,"GENERAL"}</definedName>
    <definedName name="_x1" localSheetId="2">#REF!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7" hidden="1">{"via1",#N/A,TRUE,"general";"via2",#N/A,TRUE,"general";"via3",#N/A,TRUE,"general"}</definedName>
    <definedName name="_x2" localSheetId="6" hidden="1">{"via1",#N/A,TRUE,"general";"via2",#N/A,TRUE,"general";"via3",#N/A,TRUE,"general"}</definedName>
    <definedName name="_x2" localSheetId="2">#REF!</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6" hidden="1">{"via1",#N/A,TRUE,"general";"via2",#N/A,TRUE,"general";"via3",#N/A,TRUE,"general"}</definedName>
    <definedName name="_x3" localSheetId="2">#REF!</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6" hidden="1">{"via1",#N/A,TRUE,"general";"via2",#N/A,TRUE,"general";"via3",#N/A,TRUE,"general"}</definedName>
    <definedName name="_x4" localSheetId="2">#REF!</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6" hidden="1">{"TAB1",#N/A,TRUE,"GENERAL";"TAB2",#N/A,TRUE,"GENERAL";"TAB3",#N/A,TRUE,"GENERAL";"TAB4",#N/A,TRUE,"GENERAL";"TAB5",#N/A,TRUE,"GENERAL"}</definedName>
    <definedName name="_x5" localSheetId="2">#REF!</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6" hidden="1">{"TAB1",#N/A,TRUE,"GENERAL";"TAB2",#N/A,TRUE,"GENERAL";"TAB3",#N/A,TRUE,"GENERAL";"TAB4",#N/A,TRUE,"GENERAL";"TAB5",#N/A,TRUE,"GENERAL"}</definedName>
    <definedName name="_x6" localSheetId="2">#REF!</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6" hidden="1">{"TAB1",#N/A,TRUE,"GENERAL";"TAB2",#N/A,TRUE,"GENERAL";"TAB3",#N/A,TRUE,"GENERAL";"TAB4",#N/A,TRUE,"GENERAL";"TAB5",#N/A,TRUE,"GENERAL"}</definedName>
    <definedName name="_x7" localSheetId="2">#REF!</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7" hidden="1">{"via1",#N/A,TRUE,"general";"via2",#N/A,TRUE,"general";"via3",#N/A,TRUE,"general"}</definedName>
    <definedName name="_x8" localSheetId="6" hidden="1">{"via1",#N/A,TRUE,"general";"via2",#N/A,TRUE,"general";"via3",#N/A,TRUE,"general"}</definedName>
    <definedName name="_x8" localSheetId="2">#REF!</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6" hidden="1">{"TAB1",#N/A,TRUE,"GENERAL";"TAB2",#N/A,TRUE,"GENERAL";"TAB3",#N/A,TRUE,"GENERAL";"TAB4",#N/A,TRUE,"GENERAL";"TAB5",#N/A,TRUE,"GENERAL"}</definedName>
    <definedName name="_x9" localSheetId="2">#REF!</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6" hidden="1">{"TAB1",#N/A,TRUE,"GENERAL";"TAB2",#N/A,TRUE,"GENERAL";"TAB3",#N/A,TRUE,"GENERAL";"TAB4",#N/A,TRUE,"GENERAL";"TAB5",#N/A,TRUE,"GENERAL"}</definedName>
    <definedName name="_y2" localSheetId="2">#REF!</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7" hidden="1">{"via1",#N/A,TRUE,"general";"via2",#N/A,TRUE,"general";"via3",#N/A,TRUE,"general"}</definedName>
    <definedName name="_y3" localSheetId="6" hidden="1">{"via1",#N/A,TRUE,"general";"via2",#N/A,TRUE,"general";"via3",#N/A,TRUE,"general"}</definedName>
    <definedName name="_y3" localSheetId="2">#REF!</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6" hidden="1">{"via1",#N/A,TRUE,"general";"via2",#N/A,TRUE,"general";"via3",#N/A,TRUE,"general"}</definedName>
    <definedName name="_y4" localSheetId="2">#REF!</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6" hidden="1">{"TAB1",#N/A,TRUE,"GENERAL";"TAB2",#N/A,TRUE,"GENERAL";"TAB3",#N/A,TRUE,"GENERAL";"TAB4",#N/A,TRUE,"GENERAL";"TAB5",#N/A,TRUE,"GENERAL"}</definedName>
    <definedName name="_y5" localSheetId="2">#REF!</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7" hidden="1">{"via1",#N/A,TRUE,"general";"via2",#N/A,TRUE,"general";"via3",#N/A,TRUE,"general"}</definedName>
    <definedName name="_y6" localSheetId="6" hidden="1">{"via1",#N/A,TRUE,"general";"via2",#N/A,TRUE,"general";"via3",#N/A,TRUE,"general"}</definedName>
    <definedName name="_y6" localSheetId="2">#REF!</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6" hidden="1">{"via1",#N/A,TRUE,"general";"via2",#N/A,TRUE,"general";"via3",#N/A,TRUE,"general"}</definedName>
    <definedName name="_y7" localSheetId="2">#REF!</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6" hidden="1">{"via1",#N/A,TRUE,"general";"via2",#N/A,TRUE,"general";"via3",#N/A,TRUE,"general"}</definedName>
    <definedName name="_y8" localSheetId="2">#REF!</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6" hidden="1">{"TAB1",#N/A,TRUE,"GENERAL";"TAB2",#N/A,TRUE,"GENERAL";"TAB3",#N/A,TRUE,"GENERAL";"TAB4",#N/A,TRUE,"GENERAL";"TAB5",#N/A,TRUE,"GENERAL"}</definedName>
    <definedName name="_y9" localSheetId="2">#REF!</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"[0]!err"</definedName>
    <definedName name="_Z_1">"[0]!err"</definedName>
    <definedName name="_Z_10" localSheetId="2">#REF!</definedName>
    <definedName name="_Z_10">#REF!</definedName>
    <definedName name="_Z_3" localSheetId="2">#REF!</definedName>
    <definedName name="_Z_3">#REF!</definedName>
    <definedName name="_Z_9" localSheetId="2">#REF!</definedName>
    <definedName name="_Z_9">#REF!</definedName>
    <definedName name="_z1" localSheetId="1"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6" hidden="1">{"TAB1",#N/A,TRUE,"GENERAL";"TAB2",#N/A,TRUE,"GENERAL";"TAB3",#N/A,TRUE,"GENERAL";"TAB4",#N/A,TRUE,"GENERAL";"TAB5",#N/A,TRUE,"GENERAL"}</definedName>
    <definedName name="_z1" localSheetId="2">#REF!</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7" hidden="1">{"via1",#N/A,TRUE,"general";"via2",#N/A,TRUE,"general";"via3",#N/A,TRUE,"general"}</definedName>
    <definedName name="_z2" localSheetId="6" hidden="1">{"via1",#N/A,TRUE,"general";"via2",#N/A,TRUE,"general";"via3",#N/A,TRUE,"general"}</definedName>
    <definedName name="_z2" localSheetId="2">#REF!</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6" hidden="1">{"via1",#N/A,TRUE,"general";"via2",#N/A,TRUE,"general";"via3",#N/A,TRUE,"general"}</definedName>
    <definedName name="_z3" localSheetId="2">#REF!</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6" hidden="1">{"TAB1",#N/A,TRUE,"GENERAL";"TAB2",#N/A,TRUE,"GENERAL";"TAB3",#N/A,TRUE,"GENERAL";"TAB4",#N/A,TRUE,"GENERAL";"TAB5",#N/A,TRUE,"GENERAL"}</definedName>
    <definedName name="_z4" localSheetId="2">#REF!</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7" hidden="1">{"via1",#N/A,TRUE,"general";"via2",#N/A,TRUE,"general";"via3",#N/A,TRUE,"general"}</definedName>
    <definedName name="_z5" localSheetId="6" hidden="1">{"via1",#N/A,TRUE,"general";"via2",#N/A,TRUE,"general";"via3",#N/A,TRUE,"general"}</definedName>
    <definedName name="_z5" localSheetId="2">#REF!</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6" hidden="1">{"TAB1",#N/A,TRUE,"GENERAL";"TAB2",#N/A,TRUE,"GENERAL";"TAB3",#N/A,TRUE,"GENERAL";"TAB4",#N/A,TRUE,"GENERAL";"TAB5",#N/A,TRUE,"GENERAL"}</definedName>
    <definedName name="_z6" localSheetId="2">#REF!</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7">#REF!</definedName>
    <definedName name="a" localSheetId="2">#REF!</definedName>
    <definedName name="a">#REF!</definedName>
    <definedName name="A.1">#REF!</definedName>
    <definedName name="A_1" localSheetId="1">#REF!</definedName>
    <definedName name="A_1" localSheetId="6">#REF!</definedName>
    <definedName name="A_1" localSheetId="0">#REF!</definedName>
    <definedName name="A_1">#REF!</definedName>
    <definedName name="a_BASICOS" localSheetId="2">#REF!</definedName>
    <definedName name="a_BASICOS">#REF!</definedName>
    <definedName name="a_CIMENTACION" localSheetId="2">#REF!</definedName>
    <definedName name="a_CIMENTACION">#REF!</definedName>
    <definedName name="A_impresión_IM" localSheetId="1">#REF!</definedName>
    <definedName name="A_impresión_IM" localSheetId="7">#REF!</definedName>
    <definedName name="A_impresión_IM" localSheetId="6">#REF!</definedName>
    <definedName name="A_impresión_IM" localSheetId="0">#REF!</definedName>
    <definedName name="A_impresión_IM">#REF!</definedName>
    <definedName name="A_impresión_IM_2">#REF!</definedName>
    <definedName name="a_PREELIMINAR">#REF!</definedName>
    <definedName name="A18A200" localSheetId="1">#REF!</definedName>
    <definedName name="A18A200" localSheetId="6">#REF!</definedName>
    <definedName name="A18A200" localSheetId="0">#REF!</definedName>
    <definedName name="A18A200">#REF!</definedName>
    <definedName name="a2a" localSheetId="1"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6" hidden="1">{"TAB1",#N/A,TRUE,"GENERAL";"TAB2",#N/A,TRUE,"GENERAL";"TAB3",#N/A,TRUE,"GENERAL";"TAB4",#N/A,TRUE,"GENERAL";"TAB5",#N/A,TRUE,"GENERAL"}</definedName>
    <definedName name="a2a" localSheetId="2">#REF!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'APU (Entidad) '!ERR</definedName>
    <definedName name="aa" localSheetId="3">CRONOGRAMA!ERR</definedName>
    <definedName name="aa" localSheetId="4">'FLUJO DE FONDOS'!ERR</definedName>
    <definedName name="aa" localSheetId="7">'INDICAR CÓDIGO DEL ITEM DE PAGO'!ERR</definedName>
    <definedName name="aa" localSheetId="6">'MEMORIAS (Entidad) (2)'!ERR</definedName>
    <definedName name="AA" localSheetId="2" hidden="1">{#N/A,#N/A,TRUE,"INGENIERIA";#N/A,#N/A,TRUE,"COMPRAS";#N/A,#N/A,TRUE,"DIRECCION";#N/A,#N/A,TRUE,"RESUMEN"}</definedName>
    <definedName name="aa" localSheetId="0">'PRESUPUESTO OFICIAL (Entidad.)'!ERR</definedName>
    <definedName name="aa">[0]!ERR</definedName>
    <definedName name="aa_1">"[0]!err"</definedName>
    <definedName name="AAA" localSheetId="1">'APU (Entidad) '!ERR</definedName>
    <definedName name="AAA" localSheetId="3">CRONOGRAMA!ERR</definedName>
    <definedName name="AAA" localSheetId="4">'FLUJO DE FONDOS'!ERR</definedName>
    <definedName name="AAA" localSheetId="7">'INDICAR CÓDIGO DEL ITEM DE PAGO'!ERR</definedName>
    <definedName name="AAA" localSheetId="6">'MEMORIAS (Entidad) (2)'!ERR</definedName>
    <definedName name="AAA" localSheetId="2">'MEMORIAS DE CÁLCULO OK'!ERR</definedName>
    <definedName name="AAA" localSheetId="0">'PRESUPUESTO OFICIAL (Entidad.)'!ERR</definedName>
    <definedName name="AAA">[0]!ERR</definedName>
    <definedName name="AAA_10" localSheetId="3">#REF!</definedName>
    <definedName name="AAA_10" localSheetId="4">#REF!</definedName>
    <definedName name="AAA_10" localSheetId="2">#REF!</definedName>
    <definedName name="AAA_10">#REF!</definedName>
    <definedName name="AAA_3" localSheetId="2">#REF!</definedName>
    <definedName name="AAA_3">#REF!</definedName>
    <definedName name="AAA_9" localSheetId="2">#REF!</definedName>
    <definedName name="AAA_9">#REF!</definedName>
    <definedName name="AAAA">#REF!</definedName>
    <definedName name="AAAAA">#REF!</definedName>
    <definedName name="aaaaaa" localSheetId="2">#REF!</definedName>
    <definedName name="aaaaaa">#REF!</definedName>
    <definedName name="AAAAAAAAAA" localSheetId="2">#REF!</definedName>
    <definedName name="AAAAAAAAAA">#REF!</definedName>
    <definedName name="AAAAAAAAAAAAAAAAAAAA" localSheetId="2">#REF!</definedName>
    <definedName name="AAAAAAAAAAAAAAAAAAAA">#REF!</definedName>
    <definedName name="aaaaas" localSheetId="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2">#REF!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 localSheetId="2">#REF!</definedName>
    <definedName name="AADOQUINVEH">#REF!</definedName>
    <definedName name="AANDENES" localSheetId="2">#REF!</definedName>
    <definedName name="AANDENES">#REF!</definedName>
    <definedName name="aas" localSheetId="1"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6" hidden="1">{"TAB1",#N/A,TRUE,"GENERAL";"TAB2",#N/A,TRUE,"GENERAL";"TAB3",#N/A,TRUE,"GENERAL";"TAB4",#N/A,TRUE,"GENERAL";"TAB5",#N/A,TRUE,"GENERAL"}</definedName>
    <definedName name="aas" localSheetId="2">#REF!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 localSheetId="6">#REF!</definedName>
    <definedName name="ab" localSheetId="2">#REF!</definedName>
    <definedName name="AB" localSheetId="0">#REF!</definedName>
    <definedName name="AB">#REF!</definedName>
    <definedName name="aba_1" localSheetId="1">#REF!</definedName>
    <definedName name="aba_1" localSheetId="6">#REF!</definedName>
    <definedName name="aba_1" localSheetId="0">#REF!</definedName>
    <definedName name="aba_1">#REF!</definedName>
    <definedName name="aba_2" localSheetId="1">#REF!</definedName>
    <definedName name="aba_2" localSheetId="6">#REF!</definedName>
    <definedName name="aba_2" localSheetId="0">#REF!</definedName>
    <definedName name="aba_2">#REF!</definedName>
    <definedName name="abc" localSheetId="1">#REF!</definedName>
    <definedName name="abc" localSheetId="7">#REF!</definedName>
    <definedName name="abc" localSheetId="6">#REF!</definedName>
    <definedName name="abc" localSheetId="2">#REF!</definedName>
    <definedName name="abc" localSheetId="0">#REF!</definedName>
    <definedName name="abc">#REF!</definedName>
    <definedName name="ABCD" localSheetId="1" hidden="1">#REF!</definedName>
    <definedName name="ABCD" localSheetId="6" hidden="1">#REF!</definedName>
    <definedName name="ABCD" localSheetId="0" hidden="1">#REF!</definedName>
    <definedName name="ABCD" hidden="1">#REF!</definedName>
    <definedName name="ABCDE" localSheetId="1" hidden="1">#REF!</definedName>
    <definedName name="ABCDE" localSheetId="6" hidden="1">#REF!</definedName>
    <definedName name="ABCDE" localSheetId="0" hidden="1">#REF!</definedName>
    <definedName name="ABCDE" hidden="1">#REF!</definedName>
    <definedName name="ABG">#REF!</definedName>
    <definedName name="ABR" localSheetId="2">#REF!</definedName>
    <definedName name="ABR">#REF!</definedName>
    <definedName name="ABRAZADERA_DOBLE_ALA_1_5" localSheetId="2">#REF!</definedName>
    <definedName name="ABRAZADERA_DOBLE_ALA_1_5">#REF!</definedName>
    <definedName name="absc">#N/A</definedName>
    <definedName name="absc1" localSheetId="6">#REF!</definedName>
    <definedName name="absc1">#REF!</definedName>
    <definedName name="ac" localSheetId="1">#REF!</definedName>
    <definedName name="ac" localSheetId="6">#REF!</definedName>
    <definedName name="AC" localSheetId="2" hidden="1">{#N/A,#N/A,TRUE,"INGENIERIA";#N/A,#N/A,TRUE,"COMPRAS";#N/A,#N/A,TRUE,"DIRECCION";#N/A,#N/A,TRUE,"RESUMEN"}</definedName>
    <definedName name="ac" localSheetId="0">#REF!</definedName>
    <definedName name="ac">#REF!</definedName>
    <definedName name="ACALZADA" localSheetId="2">#REF!</definedName>
    <definedName name="ACALZADA">#REF!</definedName>
    <definedName name="acc">2500</definedName>
    <definedName name="ACCE2" localSheetId="2">#REF!</definedName>
    <definedName name="ACCE2">#REF!</definedName>
    <definedName name="ACCE4" localSheetId="2">#REF!</definedName>
    <definedName name="ACCE4">#REF!</definedName>
    <definedName name="ACCE6" localSheetId="2">#REF!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 localSheetId="2">#REF!</definedName>
    <definedName name="ACCESORIO_CODO_10">#REF!</definedName>
    <definedName name="ACCESORIOPVC2">#REF!</definedName>
    <definedName name="ACCESORIOPVC3">#REF!</definedName>
    <definedName name="ACCESORIOPVC4">#REF!</definedName>
    <definedName name="ACCESORIOS_CONDUIT_1" localSheetId="2">#REF!</definedName>
    <definedName name="ACCESORIOS_CONDUIT_1">#REF!</definedName>
    <definedName name="ACCESORIOS_CONDUIT_1_2" localSheetId="2">#REF!</definedName>
    <definedName name="ACCESORIOS_CONDUIT_1_2">#REF!</definedName>
    <definedName name="ACCESORIOS_CONDUIT_3_4" localSheetId="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TANQUE_ALMACENAMIENTO">#REF!</definedName>
    <definedName name="ACCESORIOS_TUBERIA_PVC_SANITARIA__2">#REF!</definedName>
    <definedName name="ACCESORIOS15">#REF!</definedName>
    <definedName name="ACCESORIOSMEDIA">#REF!</definedName>
    <definedName name="AccessButton">"INSUMOS"</definedName>
    <definedName name="AccessDatabase" hidden="1">"C:\C-314\VOLUMENES\volfin4.mdb"</definedName>
    <definedName name="ace">3100</definedName>
    <definedName name="ACELERANTE_PARA_CONCRETO_3_DIAS" localSheetId="2">#REF!</definedName>
    <definedName name="ACELERANTE_PARA_CONCRETO_3_DIAS">#REF!</definedName>
    <definedName name="acero" localSheetId="2">#REF!</definedName>
    <definedName name="acero">#REF!</definedName>
    <definedName name="ACERO_1_2" localSheetId="2">#REF!</definedName>
    <definedName name="ACERO_1_2">#REF!</definedName>
    <definedName name="ACERO_1_4" localSheetId="2">#REF!</definedName>
    <definedName name="ACERO_1_4">#REF!</definedName>
    <definedName name="acero_3" localSheetId="2">#REF!</definedName>
    <definedName name="acero_3">#REF!</definedName>
    <definedName name="ACERO_3_8" localSheetId="2">#REF!</definedName>
    <definedName name="ACERO_3_8">#REF!</definedName>
    <definedName name="acero_4" localSheetId="2">#REF!</definedName>
    <definedName name="acero_4">#REF!</definedName>
    <definedName name="ACERO_5_8">#REF!</definedName>
    <definedName name="Acero_A37" localSheetId="2">#REF!</definedName>
    <definedName name="Acero_A37">#REF!</definedName>
    <definedName name="ACERO_DE_REFUERZO_60000">#REF!</definedName>
    <definedName name="Acero_PDR_60" localSheetId="2">#REF!</definedName>
    <definedName name="Acero_PDR_60">#REF!</definedName>
    <definedName name="acero28" localSheetId="2">#REF!</definedName>
    <definedName name="acero28">#REF!</definedName>
    <definedName name="ACERO34" localSheetId="2">#REF!</definedName>
    <definedName name="ACERO34">#REF!</definedName>
    <definedName name="acero37">2460</definedName>
    <definedName name="ACERO38" localSheetId="2">#REF!</definedName>
    <definedName name="ACERO38">#REF!</definedName>
    <definedName name="acero58" localSheetId="2">#REF!</definedName>
    <definedName name="acero58">#REF!</definedName>
    <definedName name="acero60">2530</definedName>
    <definedName name="ACEROBASICO" localSheetId="2">#REF!</definedName>
    <definedName name="ACEROBASICO">#REF!</definedName>
    <definedName name="ACEROREFUERZO" localSheetId="2">#REF!</definedName>
    <definedName name="ACEROREFUERZO">#REF!</definedName>
    <definedName name="ACEROS" localSheetId="2">#REF!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#REF!</definedName>
    <definedName name="acondicionamientopozo" localSheetId="2">#REF!</definedName>
    <definedName name="acondicionamientopozo">#REF!</definedName>
    <definedName name="ACOPLE_CANAL_AMAZONA_BAJANTE" localSheetId="2">#REF!</definedName>
    <definedName name="ACOPLE_CANAL_AMAZONA_BAJANTE">#REF!</definedName>
    <definedName name="ACOPLE_LAVAMANOS" localSheetId="2">#REF!</definedName>
    <definedName name="ACOPLE_LAVAMANOS">#REF!</definedName>
    <definedName name="ACOPLE_SANITARIO">#REF!</definedName>
    <definedName name="acpm">5000</definedName>
    <definedName name="ACT" localSheetId="1">#REF!</definedName>
    <definedName name="ACT" localSheetId="6">#REF!</definedName>
    <definedName name="ACT" localSheetId="2">#REF!</definedName>
    <definedName name="ACT" localSheetId="0">#REF!</definedName>
    <definedName name="ACT">#REF!</definedName>
    <definedName name="ACT_COMP" localSheetId="1">#REF!</definedName>
    <definedName name="ACT_COMP" localSheetId="6">#REF!</definedName>
    <definedName name="ACT_COMP" localSheetId="0">#REF!</definedName>
    <definedName name="ACT_COMP">#REF!</definedName>
    <definedName name="ACT_COMP2" localSheetId="1">#REF!</definedName>
    <definedName name="ACT_COMP2" localSheetId="6">#REF!</definedName>
    <definedName name="ACT_COMP2" localSheetId="0">#REF!</definedName>
    <definedName name="ACT_COMP2">#REF!</definedName>
    <definedName name="ACT_CONT">#REF!</definedName>
    <definedName name="ACT_CONT2">#REF!</definedName>
    <definedName name="ACTA1">#REF!</definedName>
    <definedName name="ACTA10">#REF!</definedName>
    <definedName name="ACTA11">#REF!</definedName>
    <definedName name="ACTA2">#REF!</definedName>
    <definedName name="ACTA3">#REF!</definedName>
    <definedName name="ACTAAJUSTE3" localSheetId="3" hidden="1">{"via1",#N/A,TRUE,"general";"via2",#N/A,TRUE,"general";"via3",#N/A,TRUE,"general"}</definedName>
    <definedName name="ACTAAJUSTE3" localSheetId="4" hidden="1">{"via1",#N/A,TRUE,"general";"via2",#N/A,TRUE,"general";"via3",#N/A,TRUE,"general"}</definedName>
    <definedName name="ACTAAJUSTE3" hidden="1">{"via1",#N/A,TRUE,"general";"via2",#N/A,TRUE,"general";"via3",#N/A,TRUE,"general"}</definedName>
    <definedName name="ACTF" localSheetId="3">#REF!</definedName>
    <definedName name="ACTF" localSheetId="4">#REF!</definedName>
    <definedName name="ACTF">#REF!</definedName>
    <definedName name="ACTIVIDAD" localSheetId="3">#REF!</definedName>
    <definedName name="ACTIVIDAD" localSheetId="4">#REF!</definedName>
    <definedName name="ACTIVIDAD">#REF!</definedName>
    <definedName name="Actividades" localSheetId="1">#REF!</definedName>
    <definedName name="Actividades" localSheetId="6">#REF!</definedName>
    <definedName name="ACTIVIDADES" localSheetId="2">#REF!</definedName>
    <definedName name="Actividades" localSheetId="0">#REF!</definedName>
    <definedName name="Actividades">#REF!</definedName>
    <definedName name="ACTV" localSheetId="1">#REF!</definedName>
    <definedName name="ACTV" localSheetId="6">#REF!</definedName>
    <definedName name="ACTV" localSheetId="0">#REF!</definedName>
    <definedName name="ACTV">#REF!</definedName>
    <definedName name="acumulado" localSheetId="3">#REF!,#REF!,#REF!,#REF!</definedName>
    <definedName name="acumulado" localSheetId="4">#REF!,#REF!,#REF!,#REF!</definedName>
    <definedName name="acumulado">#REF!,#REF!,#REF!,#REF!</definedName>
    <definedName name="ACwvu.TAB1." localSheetId="3" hidden="1">#REF!</definedName>
    <definedName name="ACwvu.TAB1." localSheetId="4" hidden="1">#REF!</definedName>
    <definedName name="ACwvu.TAB1." localSheetId="2" hidden="1">#REF!</definedName>
    <definedName name="ACwvu.TAB1." hidden="1">#REF!</definedName>
    <definedName name="ACwvu.TAB10." localSheetId="2" hidden="1">#REF!</definedName>
    <definedName name="ACwvu.TAB10." hidden="1">#REF!</definedName>
    <definedName name="ACwvu.TAB2." localSheetId="2" hidden="1">#REF!</definedName>
    <definedName name="ACwvu.TAB2." hidden="1">#REF!</definedName>
    <definedName name="ACwvu.TAB3." hidden="1">#REF!</definedName>
    <definedName name="ACwvu.TAB4." hidden="1">#REF!</definedName>
    <definedName name="ACwvu.TAB5." hidden="1">#REF!</definedName>
    <definedName name="ad" localSheetId="1">#REF!</definedName>
    <definedName name="ad" localSheetId="7">#REF!</definedName>
    <definedName name="ad" localSheetId="6">#REF!</definedName>
    <definedName name="AD" localSheetId="2" hidden="1">{#N/A,#N/A,TRUE,"INGENIERIA";#N/A,#N/A,TRUE,"COMPRAS";#N/A,#N/A,TRUE,"DIRECCION";#N/A,#N/A,TRUE,"RESUMEN"}</definedName>
    <definedName name="ad" localSheetId="0">#REF!</definedName>
    <definedName name="ad">#REF!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d" localSheetId="1">#REF!</definedName>
    <definedName name="adasd" localSheetId="6">#REF!</definedName>
    <definedName name="adasd" localSheetId="0">#REF!</definedName>
    <definedName name="adasd">#REF!</definedName>
    <definedName name="ADECC" hidden="1">#REF!</definedName>
    <definedName name="ADECREJILLA">#REF!</definedName>
    <definedName name="ADF">#REF!</definedName>
    <definedName name="ADFBRYNTNR">#REF!</definedName>
    <definedName name="ADFBRYTMT">#REF!</definedName>
    <definedName name="ADFE">"[0]!err"</definedName>
    <definedName name="ADFE_1">"[0]!err"</definedName>
    <definedName name="ADFGSDB" localSheetId="1"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7" hidden="1">{"via1",#N/A,TRUE,"general";"via2",#N/A,TRUE,"general";"via3",#N/A,TRUE,"general"}</definedName>
    <definedName name="ADFGSDB" localSheetId="6" hidden="1">{"via1",#N/A,TRUE,"general";"via2",#N/A,TRUE,"general";"via3",#N/A,TRUE,"general"}</definedName>
    <definedName name="ADFGSDB" localSheetId="2">#REF!</definedName>
    <definedName name="ADFGSDB" localSheetId="0" hidden="1">{"via1",#N/A,TRUE,"general";"via2",#N/A,TRUE,"general";"via3",#N/A,TRUE,"general"}</definedName>
    <definedName name="ADFGSDB" hidden="1">{"via1",#N/A,TRUE,"general";"via2",#N/A,TRUE,"general";"via3",#N/A,TRUE,"general"}</definedName>
    <definedName name="ADHERENTE_MORTERO_CONCRETO_SIKALATEX" localSheetId="2">#REF!</definedName>
    <definedName name="ADHERENTE_MORTERO_CONCRETO_SIKALATEX">#REF!</definedName>
    <definedName name="Adhesivo_310ml" localSheetId="2">#REF!</definedName>
    <definedName name="Adhesivo_310ml">#REF!</definedName>
    <definedName name="ADHESIVO_PARA_SILLA_Y" localSheetId="2">#REF!</definedName>
    <definedName name="ADHESIVO_PARA_SILLA_Y">#REF!</definedName>
    <definedName name="ADIC" localSheetId="2" hidden="1">#REF!</definedName>
    <definedName name="ADIC" hidden="1">#REF!</definedName>
    <definedName name="ADICONALG" localSheetId="2" hidden="1">#REF!</definedName>
    <definedName name="ADICONALG" hidden="1">#REF!</definedName>
    <definedName name="ADIFLEX" localSheetId="2">#REF!</definedName>
    <definedName name="ADIFLEX">#REF!</definedName>
    <definedName name="ADITIVO_CONTRA_FISURAS" localSheetId="2">#REF!</definedName>
    <definedName name="ADITIVO_CONTRA_FISURAS">#REF!</definedName>
    <definedName name="ADM">#REF!</definedName>
    <definedName name="AdminDetail" localSheetId="2">#REF!</definedName>
    <definedName name="AdminDetail">#REF!</definedName>
    <definedName name="AdminHeading" localSheetId="2">#REF!</definedName>
    <definedName name="AdminHeading">#REF!</definedName>
    <definedName name="Administración" localSheetId="2">#REF!</definedName>
    <definedName name="Administración">#REF!</definedName>
    <definedName name="ADMINISTRADOR" localSheetId="2">#REF!</definedName>
    <definedName name="administrador">#REF!</definedName>
    <definedName name="ADMINISTRADOR_VIAL__ARMANDO_SANCHEZ_SANCHEZ">#REF!</definedName>
    <definedName name="Adminitración" localSheetId="2">#REF!</definedName>
    <definedName name="Adminitración">#REF!</definedName>
    <definedName name="AdminSumDetail" localSheetId="2">#REF!</definedName>
    <definedName name="AdminSumDetail">#REF!</definedName>
    <definedName name="AdminSumHeading" localSheetId="2">#REF!</definedName>
    <definedName name="AdminSumHeading">#REF!</definedName>
    <definedName name="AdminTotalDetail">#REF!</definedName>
    <definedName name="AdminTotalHeading">#REF!</definedName>
    <definedName name="ADMON" localSheetId="1">#REF!</definedName>
    <definedName name="ADMON" localSheetId="6">#REF!</definedName>
    <definedName name="ADMON" localSheetId="2">#REF!</definedName>
    <definedName name="ADMON" localSheetId="0">#REF!</definedName>
    <definedName name="ADMON">#REF!</definedName>
    <definedName name="ADMON1" localSheetId="1">#REF!</definedName>
    <definedName name="ADMON1" localSheetId="6">#REF!</definedName>
    <definedName name="admon1" localSheetId="2">#REF!</definedName>
    <definedName name="ADMON1" localSheetId="0">#REF!</definedName>
    <definedName name="ADMON1">#REF!</definedName>
    <definedName name="adoc1" localSheetId="6">#REF!</definedName>
    <definedName name="adoc1">#REF!</definedName>
    <definedName name="ADOC125" localSheetId="6">#REF!</definedName>
    <definedName name="ADOC125">#REF!</definedName>
    <definedName name="adoq" localSheetId="6">#REF!</definedName>
    <definedName name="adoq">#REF!</definedName>
    <definedName name="ADOQUIN">#REF!</definedName>
    <definedName name="ADOQUIN_DE_CONCRETO" localSheetId="2">#REF!</definedName>
    <definedName name="ADOQUIN_DE_CONCRETO">#REF!</definedName>
    <definedName name="ADOQUIN_PEATONAL_VEHICULAR_LIVIANO_TIPO_I" localSheetId="2">#REF!</definedName>
    <definedName name="ADOQUIN_PEATONAL_VEHICULAR_LIVIANO_TIPO_I">#REF!</definedName>
    <definedName name="ADSAD" localSheetId="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6" hidden="1">{"TAB1",#N/A,TRUE,"GENERAL";"TAB2",#N/A,TRUE,"GENERAL";"TAB3",#N/A,TRUE,"GENERAL";"TAB4",#N/A,TRUE,"GENERAL";"TAB5",#N/A,TRUE,"GENERAL"}</definedName>
    <definedName name="ADSAD" localSheetId="2">#REF!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 localSheetId="1" hidden="1">{#N/A,#N/A,TRUE,"INGENIERIA";#N/A,#N/A,TRUE,"COMPRAS";#N/A,#N/A,TRUE,"DIRECCION";#N/A,#N/A,TRUE,"RESUMEN"}</definedName>
    <definedName name="AE" localSheetId="3" hidden="1">{#N/A,#N/A,TRUE,"INGENIERIA";#N/A,#N/A,TRUE,"COMPRAS";#N/A,#N/A,TRUE,"DIRECCION";#N/A,#N/A,TRUE,"RESUMEN"}</definedName>
    <definedName name="AE" localSheetId="4" hidden="1">{#N/A,#N/A,TRUE,"INGENIERIA";#N/A,#N/A,TRUE,"COMPRAS";#N/A,#N/A,TRUE,"DIRECCION";#N/A,#N/A,TRUE,"RESUMEN"}</definedName>
    <definedName name="AE" localSheetId="6" hidden="1">{#N/A,#N/A,TRUE,"INGENIERIA";#N/A,#N/A,TRUE,"COMPRAS";#N/A,#N/A,TRUE,"DIRECCION";#N/A,#N/A,TRUE,"RESUMEN"}</definedName>
    <definedName name="AE" localSheetId="2" hidden="1">{#N/A,#N/A,TRUE,"INGENIERIA";#N/A,#N/A,TRUE,"COMPRAS";#N/A,#N/A,TRUE,"DIRECCION";#N/A,#N/A,TRUE,"RESUMEN"}</definedName>
    <definedName name="AE" hidden="1">{#N/A,#N/A,TRUE,"INGENIERIA";#N/A,#N/A,TRUE,"COMPRAS";#N/A,#N/A,TRUE,"DIRECCION";#N/A,#N/A,TRUE,"RESUMEN"}</definedName>
    <definedName name="AE_1">"#REF!"</definedName>
    <definedName name="aefa" localSheetId="1"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7" hidden="1">{"via1",#N/A,TRUE,"general";"via2",#N/A,TRUE,"general";"via3",#N/A,TRUE,"general"}</definedName>
    <definedName name="aefa" localSheetId="6" hidden="1">{"via1",#N/A,TRUE,"general";"via2",#N/A,TRUE,"general";"via3",#N/A,TRUE,"general"}</definedName>
    <definedName name="aefa" localSheetId="2">#REF!</definedName>
    <definedName name="aefa" localSheetId="0" hidden="1">{"via1",#N/A,TRUE,"general";"via2",#N/A,TRUE,"general";"via3",#N/A,TRUE,"general"}</definedName>
    <definedName name="aefa" hidden="1">{"via1",#N/A,TRUE,"general";"via2",#N/A,TRUE,"general";"via3",#N/A,TRUE,"general"}</definedName>
    <definedName name="AER">"[0]!err"</definedName>
    <definedName name="AER_1">"[0]!err"</definedName>
    <definedName name="AF" localSheetId="1" hidden="1">{#N/A,#N/A,TRUE,"INGENIERIA";#N/A,#N/A,TRUE,"COMPRAS";#N/A,#N/A,TRUE,"DIRECCION";#N/A,#N/A,TRUE,"RESUMEN"}</definedName>
    <definedName name="AF" localSheetId="3" hidden="1">{#N/A,#N/A,TRUE,"INGENIERIA";#N/A,#N/A,TRUE,"COMPRAS";#N/A,#N/A,TRUE,"DIRECCION";#N/A,#N/A,TRUE,"RESUMEN"}</definedName>
    <definedName name="AF" localSheetId="4" hidden="1">{#N/A,#N/A,TRUE,"INGENIERIA";#N/A,#N/A,TRUE,"COMPRAS";#N/A,#N/A,TRUE,"DIRECCION";#N/A,#N/A,TRUE,"RESUMEN"}</definedName>
    <definedName name="AF" localSheetId="6" hidden="1">{#N/A,#N/A,TRUE,"INGENIERIA";#N/A,#N/A,TRUE,"COMPRAS";#N/A,#N/A,TRUE,"DIRECCION";#N/A,#N/A,TRUE,"RESUMEN"}</definedName>
    <definedName name="AF" localSheetId="2" hidden="1">{#N/A,#N/A,TRUE,"INGENIERIA";#N/A,#N/A,TRUE,"COMPRAS";#N/A,#N/A,TRUE,"DIRECCION";#N/A,#N/A,TRUE,"RESUMEN"}</definedName>
    <definedName name="AF" hidden="1">{#N/A,#N/A,TRUE,"INGENIERIA";#N/A,#N/A,TRUE,"COMPRAS";#N/A,#N/A,TRUE,"DIRECCION";#N/A,#N/A,TRUE,"RESUMEN"}</definedName>
    <definedName name="afdsw" localSheetId="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 localSheetId="2">#REF!</definedName>
    <definedName name="aga">#REF!</definedName>
    <definedName name="agdsgg" localSheetId="1"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7" hidden="1">{"via1",#N/A,TRUE,"general";"via2",#N/A,TRUE,"general";"via3",#N/A,TRUE,"general"}</definedName>
    <definedName name="agdsgg" localSheetId="6" hidden="1">{"via1",#N/A,TRUE,"general";"via2",#N/A,TRUE,"general";"via3",#N/A,TRUE,"general"}</definedName>
    <definedName name="agdsgg" localSheetId="2">#REF!</definedName>
    <definedName name="agdsgg" localSheetId="0" hidden="1">{"via1",#N/A,TRUE,"general";"via2",#N/A,TRUE,"general";"via3",#N/A,TRUE,"general"}</definedName>
    <definedName name="agdsgg" hidden="1">{"via1",#N/A,TRUE,"general";"via2",#N/A,TRUE,"general";"via3",#N/A,TRUE,"general"}</definedName>
    <definedName name="AGETHYT" localSheetId="2">#REF!</definedName>
    <definedName name="AGETHYT">#REF!</definedName>
    <definedName name="AGG" localSheetId="2">#REF!</definedName>
    <definedName name="AGG">#REF!</definedName>
    <definedName name="AGO" localSheetId="2">#REF!</definedName>
    <definedName name="AGO">#REF!</definedName>
    <definedName name="AGUA">#REF!</definedName>
    <definedName name="Agua_Lt" localSheetId="2">#REF!</definedName>
    <definedName name="Agua_Lt">#REF!</definedName>
    <definedName name="AH" localSheetId="1" hidden="1">{#N/A,#N/A,TRUE,"INGENIERIA";#N/A,#N/A,TRUE,"COMPRAS";#N/A,#N/A,TRUE,"DIRECCION";#N/A,#N/A,TRUE,"RESUMEN"}</definedName>
    <definedName name="AH" localSheetId="3" hidden="1">{#N/A,#N/A,TRUE,"INGENIERIA";#N/A,#N/A,TRUE,"COMPRAS";#N/A,#N/A,TRUE,"DIRECCION";#N/A,#N/A,TRUE,"RESUMEN"}</definedName>
    <definedName name="AH" localSheetId="4" hidden="1">{#N/A,#N/A,TRUE,"INGENIERIA";#N/A,#N/A,TRUE,"COMPRAS";#N/A,#N/A,TRUE,"DIRECCION";#N/A,#N/A,TRUE,"RESUMEN"}</definedName>
    <definedName name="AH" localSheetId="6" hidden="1">{#N/A,#N/A,TRUE,"INGENIERIA";#N/A,#N/A,TRUE,"COMPRAS";#N/A,#N/A,TRUE,"DIRECCION";#N/A,#N/A,TRUE,"RESUMEN"}</definedName>
    <definedName name="AH" localSheetId="2" hidden="1">{#N/A,#N/A,TRUE,"INGENIERIA";#N/A,#N/A,TRUE,"COMPRAS";#N/A,#N/A,TRUE,"DIRECCION";#N/A,#N/A,TRUE,"RESUMEN"}</definedName>
    <definedName name="AH" hidden="1">{#N/A,#N/A,TRUE,"INGENIERIA";#N/A,#N/A,TRUE,"COMPRAS";#N/A,#N/A,TRUE,"DIRECCION";#N/A,#N/A,TRUE,"RESUMEN"}</definedName>
    <definedName name="ahe" localSheetId="2">#REF!</definedName>
    <definedName name="ahe">#REF!</definedName>
    <definedName name="Ai" localSheetId="2">#REF!</definedName>
    <definedName name="Ai">#REF!</definedName>
    <definedName name="aida" localSheetId="1">#REF!</definedName>
    <definedName name="aida" localSheetId="6">#REF!</definedName>
    <definedName name="aida" localSheetId="0">#REF!</definedName>
    <definedName name="aida">#REF!</definedName>
    <definedName name="aida1" localSheetId="1">#REF!</definedName>
    <definedName name="aida1" localSheetId="6">#REF!</definedName>
    <definedName name="aida1" localSheetId="0">#REF!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U" localSheetId="1">#REF!</definedName>
    <definedName name="AIU" localSheetId="7">#REF!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 localSheetId="2">#REF!</definedName>
    <definedName name="aj">#REF!</definedName>
    <definedName name="AjustDelAIU" localSheetId="1">#REF!</definedName>
    <definedName name="AjustDelAIU" localSheetId="7">#REF!</definedName>
    <definedName name="AjustDelAIU" localSheetId="6">#REF!</definedName>
    <definedName name="AjustDelAIU" localSheetId="2">#REF!</definedName>
    <definedName name="AjustDelAIU" localSheetId="0">#REF!</definedName>
    <definedName name="AjustDelAIU">#REF!</definedName>
    <definedName name="AjustDelAIU2">#REF!</definedName>
    <definedName name="Ajuste">#REF!</definedName>
    <definedName name="Ak" localSheetId="2">#REF!</definedName>
    <definedName name="Ak">#REF!</definedName>
    <definedName name="alam" localSheetId="1">#REF!</definedName>
    <definedName name="alam" localSheetId="6">#REF!</definedName>
    <definedName name="alam" localSheetId="0">#REF!</definedName>
    <definedName name="alam">#REF!</definedName>
    <definedName name="ALAMBRE">#REF!</definedName>
    <definedName name="ALAMBRE_" localSheetId="2">#REF!</definedName>
    <definedName name="ALAMBRE_">#REF!</definedName>
    <definedName name="ALAMBRE_DE_ALUMINIO__8" localSheetId="2">#REF!</definedName>
    <definedName name="ALAMBRE_DE_ALUMINIO__8">#REF!</definedName>
    <definedName name="ALAMBRE_DE_ALUMINIO_AISLADO_THHW_NO_6" localSheetId="2">#REF!</definedName>
    <definedName name="ALAMBRE_DE_ALUMINIO_AISLADO_THHW_NO_6">#REF!</definedName>
    <definedName name="ALAMBRE_DE_ALUMINIO_No_8">#REF!</definedName>
    <definedName name="ALAMBRE_DE_COBRE_N_10_AWG_THHN">#REF!</definedName>
    <definedName name="Alambre_de_Pua">#REF!</definedName>
    <definedName name="ALAMBRE_GALVANIZADO">#REF!</definedName>
    <definedName name="ALAMBRE_GALVANIZADO_CALIBRE_12" localSheetId="2">#REF!</definedName>
    <definedName name="ALAMBRE_GALVANIZADO_CALIBRE_12">#REF!</definedName>
    <definedName name="ALAMBRE_GALVANIZADO_CALIBRE_14" localSheetId="2">#REF!</definedName>
    <definedName name="ALAMBRE_GALVANIZADO_CALIBRE_14">#REF!</definedName>
    <definedName name="ALAMBRE_GALVANIZADO_No._12" localSheetId="2">#REF!</definedName>
    <definedName name="ALAMBRE_GALVANIZADO_No._12">#REF!</definedName>
    <definedName name="Alambre_negro_Cal._18">#REF!</definedName>
    <definedName name="ALAMBRE10">#REF!</definedName>
    <definedName name="ALAMBRE12">#REF!</definedName>
    <definedName name="ALAMBRE14D">#REF!</definedName>
    <definedName name="ALAMBRE15">#REF!</definedName>
    <definedName name="ALAMBRE8">#REF!</definedName>
    <definedName name="ALAMBRETW10" localSheetId="2">#REF!</definedName>
    <definedName name="ALAMBRETW10">#REF!</definedName>
    <definedName name="alampuas" localSheetId="2">#REF!</definedName>
    <definedName name="alampuas">#REF!</definedName>
    <definedName name="ALAMRE12" localSheetId="2">#REF!</definedName>
    <definedName name="ALAMRE12">#REF!</definedName>
    <definedName name="alc" localSheetId="6">#REF!</definedName>
    <definedName name="alc">#REF!</definedName>
    <definedName name="AlcanceProyecto" localSheetId="1">#REF!</definedName>
    <definedName name="AlcanceProyecto" localSheetId="6">#REF!</definedName>
    <definedName name="AlcanceProyecto" localSheetId="0">#REF!</definedName>
    <definedName name="AlcanceProyecto">#REF!</definedName>
    <definedName name="ale" localSheetId="2">#REF!</definedName>
    <definedName name="ale">#REF!</definedName>
    <definedName name="ALICIA" localSheetId="2">#REF!</definedName>
    <definedName name="ALICIA">#REF!</definedName>
    <definedName name="ALM" localSheetId="1">#REF!</definedName>
    <definedName name="ALM" localSheetId="6">#REF!</definedName>
    <definedName name="ALM" localSheetId="0">#REF!</definedName>
    <definedName name="ALM">#REF!</definedName>
    <definedName name="Alternativas">#REF!</definedName>
    <definedName name="ALTO">#REF!</definedName>
    <definedName name="altura" localSheetId="2">#REF!</definedName>
    <definedName name="altura">#REF!</definedName>
    <definedName name="ALUMOL" localSheetId="2">#REF!</definedName>
    <definedName name="ALUMOL">#REF!</definedName>
    <definedName name="ALUMTE" localSheetId="2">#REF!</definedName>
    <definedName name="ALUMTE">#REF!</definedName>
    <definedName name="Am">#REF!</definedName>
    <definedName name="AMARRA">#REF!</definedName>
    <definedName name="AMARRE">#REF!</definedName>
    <definedName name="AMARRES" localSheetId="2">#REF!</definedName>
    <definedName name="AMARRES">#REF!</definedName>
    <definedName name="AMARRES_X_100_UND" localSheetId="2">#REF!</definedName>
    <definedName name="AMARRES_X_100_UND">#REF!</definedName>
    <definedName name="Ambi" localSheetId="2">#REF!</definedName>
    <definedName name="Ambi">#REF!</definedName>
    <definedName name="AMBIENTAL" localSheetId="2">#REF!</definedName>
    <definedName name="AMBIENTAL">#REF!</definedName>
    <definedName name="AME" localSheetId="2">#REF!</definedName>
    <definedName name="AME">#REF!</definedName>
    <definedName name="Amount" localSheetId="1">#REF!</definedName>
    <definedName name="Amount" localSheetId="6">#REF!</definedName>
    <definedName name="Amount" localSheetId="0">#REF!</definedName>
    <definedName name="Amount">#REF!</definedName>
    <definedName name="An">#REF!</definedName>
    <definedName name="ANA">#REF!</definedName>
    <definedName name="ANCLAJE" localSheetId="1">#REF!</definedName>
    <definedName name="ANCLAJE" localSheetId="7">#REF!</definedName>
    <definedName name="ANCLAJE">#REF!</definedName>
    <definedName name="AND" localSheetId="1">#REF!</definedName>
    <definedName name="AND" localSheetId="6">#REF!</definedName>
    <definedName name="AND" localSheetId="0">#REF!</definedName>
    <definedName name="AND">#REF!</definedName>
    <definedName name="ANDAMIO" localSheetId="2">#REF!</definedName>
    <definedName name="ANDAMIO">#REF!</definedName>
    <definedName name="ANDENES" localSheetId="2">#REF!</definedName>
    <definedName name="ANDENES">#REF!</definedName>
    <definedName name="ANE" localSheetId="2">#REF!</definedName>
    <definedName name="ANE">#REF!</definedName>
    <definedName name="anex7" localSheetId="1">#REF!</definedName>
    <definedName name="anex7" localSheetId="6">#REF!</definedName>
    <definedName name="anex7" localSheetId="0">#REF!</definedName>
    <definedName name="anex7">#REF!</definedName>
    <definedName name="anex8" localSheetId="1">#REF!</definedName>
    <definedName name="anex8" localSheetId="6">#REF!</definedName>
    <definedName name="anex8" localSheetId="0">#REF!</definedName>
    <definedName name="anex8">#REF!</definedName>
    <definedName name="anexo1" localSheetId="1">#REF!</definedName>
    <definedName name="anexo1" localSheetId="6">#REF!</definedName>
    <definedName name="anexo1" localSheetId="0">#REF!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1">#REF!</definedName>
    <definedName name="anexo8" localSheetId="6">#REF!</definedName>
    <definedName name="anexo8" localSheetId="0">#REF!</definedName>
    <definedName name="anexo8">#REF!</definedName>
    <definedName name="anexo9" localSheetId="1">#REF!</definedName>
    <definedName name="anexo9" localSheetId="6">#REF!</definedName>
    <definedName name="anexo9" localSheetId="0">#REF!</definedName>
    <definedName name="anexo9">#REF!</definedName>
    <definedName name="anexů7" localSheetId="1">#REF!</definedName>
    <definedName name="anexů7" localSheetId="6">#REF!</definedName>
    <definedName name="anexů7" localSheetId="0">#REF!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#REF!</definedName>
    <definedName name="ANGULO1.5" localSheetId="2">#REF!</definedName>
    <definedName name="ANGULO1.5">#REF!</definedName>
    <definedName name="ANGULO114" localSheetId="2">#REF!</definedName>
    <definedName name="ANGULO114">#REF!</definedName>
    <definedName name="ANGULO15" localSheetId="2">#REF!</definedName>
    <definedName name="ANGULO15">#REF!</definedName>
    <definedName name="ANGULO2" localSheetId="2">#REF!</definedName>
    <definedName name="ANGULO2">#REF!</definedName>
    <definedName name="ANGULO2316">#REF!</definedName>
    <definedName name="ANGULOMEDIA316" localSheetId="2">#REF!</definedName>
    <definedName name="ANGULOMEDIA316">#REF!</definedName>
    <definedName name="ANGULOMETALICO" localSheetId="2">#REF!</definedName>
    <definedName name="ANGULOMETALICO">#REF!</definedName>
    <definedName name="ANIL" localSheetId="2">#REF!</definedName>
    <definedName name="ANIL">#REF!</definedName>
    <definedName name="anillo" localSheetId="2">#REF!</definedName>
    <definedName name="anillo">#REF!</definedName>
    <definedName name="ANJEO" localSheetId="2">#REF!</definedName>
    <definedName name="ANJEO">#REF!</definedName>
    <definedName name="anscount" hidden="1">1</definedName>
    <definedName name="ANTECHO_EN_VARILLA_CUADRADA_3_8" localSheetId="3">#REF!</definedName>
    <definedName name="ANTECHO_EN_VARILLA_CUADRADA_3_8" localSheetId="4">#REF!</definedName>
    <definedName name="ANTECHO_EN_VARILLA_CUADRADA_3_8" localSheetId="2">#REF!</definedName>
    <definedName name="ANTECHO_EN_VARILLA_CUADRADA_3_8">#REF!</definedName>
    <definedName name="ANTEPISO" localSheetId="2">#REF!</definedName>
    <definedName name="ANTEPISO">#REF!</definedName>
    <definedName name="ANTI" localSheetId="2">#REF!</definedName>
    <definedName name="ANTI">#REF!</definedName>
    <definedName name="ANTIC" localSheetId="2">#REF!</definedName>
    <definedName name="Antic">#REF!</definedName>
    <definedName name="ANTICIPO" localSheetId="2">"[0]!err"</definedName>
    <definedName name="ANTICIPO">#REF!</definedName>
    <definedName name="ANTICIPO_1">"[0]!err"</definedName>
    <definedName name="anticorrosiva" localSheetId="2">#REF!</definedName>
    <definedName name="anticorrosiva">#REF!</definedName>
    <definedName name="ANTICORROSIVO" localSheetId="2">#REF!</definedName>
    <definedName name="ANTICORROSIVO">#REF!</definedName>
    <definedName name="antisol">6000</definedName>
    <definedName name="Antisol_blanco" localSheetId="2">#REF!</definedName>
    <definedName name="Antisol_blanco">#REF!</definedName>
    <definedName name="ANTONIA">#N/A</definedName>
    <definedName name="Añ" localSheetId="2">#REF!</definedName>
    <definedName name="Añ">#REF!</definedName>
    <definedName name="AÑO">#REF!</definedName>
    <definedName name="año1" localSheetId="2">#REF!</definedName>
    <definedName name="año1">#REF!</definedName>
    <definedName name="AÑOWUIE">#REF!</definedName>
    <definedName name="ao" localSheetId="2">#REF!</definedName>
    <definedName name="ao">#REF!</definedName>
    <definedName name="apaiy" localSheetId="1">#REF!</definedName>
    <definedName name="apaiy" localSheetId="6">#REF!</definedName>
    <definedName name="apaiy" localSheetId="0">#REF!</definedName>
    <definedName name="apaiy">#REF!</definedName>
    <definedName name="APELLIDOS" localSheetId="1">#REF!</definedName>
    <definedName name="APELLIDOS" localSheetId="6">#REF!</definedName>
    <definedName name="APELLIDOS" localSheetId="0">#REF!</definedName>
    <definedName name="APELLIDOS">#REF!</definedName>
    <definedName name="API" localSheetId="1">#REF!</definedName>
    <definedName name="API" localSheetId="6">#REF!</definedName>
    <definedName name="API" localSheetId="0">#REF!</definedName>
    <definedName name="API">#REF!</definedName>
    <definedName name="APLIQUE_T4_26_WATS_CON_BASE_SOPORTE_PARA_PARED">#REF!</definedName>
    <definedName name="APU" localSheetId="6">#REF!</definedName>
    <definedName name="APU" localSheetId="2">#REF!</definedName>
    <definedName name="APU">#REF!</definedName>
    <definedName name="APU_directos" localSheetId="1">#REF!</definedName>
    <definedName name="APU_directos" localSheetId="7">#REF!</definedName>
    <definedName name="APU_directos" localSheetId="6">#REF!</definedName>
    <definedName name="APU_directos" localSheetId="0">#REF!</definedName>
    <definedName name="APU_directos">#REF!</definedName>
    <definedName name="APU221.1" localSheetId="1">#REF!</definedName>
    <definedName name="APU221.1" localSheetId="7">#REF!</definedName>
    <definedName name="APU221.1">#REF!</definedName>
    <definedName name="APU221.2" localSheetId="1">#REF!</definedName>
    <definedName name="APU221.2" localSheetId="7">#REF!</definedName>
    <definedName name="APU221.2">#REF!</definedName>
    <definedName name="APUs">#REF!</definedName>
    <definedName name="aq" localSheetId="1">'APU (Entidad) '!ERR</definedName>
    <definedName name="aq" localSheetId="3">CRONOGRAMA!ERR</definedName>
    <definedName name="aq" localSheetId="4">'FLUJO DE FONDOS'!ERR</definedName>
    <definedName name="aq" localSheetId="7">'INDICAR CÓDIGO DEL ITEM DE PAGO'!ERR</definedName>
    <definedName name="aq" localSheetId="6">'MEMORIAS (Entidad) (2)'!ERR</definedName>
    <definedName name="aq" localSheetId="2">'MEMORIAS DE CÁLCULO OK'!ERR</definedName>
    <definedName name="aq" localSheetId="0">'PRESUPUESTO OFICIAL (Entidad.)'!ERR</definedName>
    <definedName name="aq">[0]!ERR</definedName>
    <definedName name="aq_1">"[0]!err"</definedName>
    <definedName name="aqaq" localSheetId="1"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6" hidden="1">{"TAB1",#N/A,TRUE,"GENERAL";"TAB2",#N/A,TRUE,"GENERAL";"TAB3",#N/A,TRUE,"GENERAL";"TAB4",#N/A,TRUE,"GENERAL";"TAB5",#N/A,TRUE,"GENERAL"}</definedName>
    <definedName name="aqaq" localSheetId="2">#REF!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localSheetId="2">#REF!</definedName>
    <definedName name="Ar">#REF!</definedName>
    <definedName name="ARA" localSheetId="2">#REF!</definedName>
    <definedName name="ARA">#REF!</definedName>
    <definedName name="ARANCEL" localSheetId="1">#REF!</definedName>
    <definedName name="ARANCEL" localSheetId="6">#REF!</definedName>
    <definedName name="ARANCEL" localSheetId="0">#REF!</definedName>
    <definedName name="ARANCEL">#REF!</definedName>
    <definedName name="ARBOL" localSheetId="2">#REF!</definedName>
    <definedName name="ARBOL">#REF!</definedName>
    <definedName name="Arbol_para_sanitario" localSheetId="2">#REF!</definedName>
    <definedName name="Arbol_para_sanitario">#REF!</definedName>
    <definedName name="ARBUSTO">#REF!</definedName>
    <definedName name="AREA" localSheetId="1">#REF!</definedName>
    <definedName name="AREA" localSheetId="6">#REF!</definedName>
    <definedName name="AREA" localSheetId="2">#REF!</definedName>
    <definedName name="AREA" localSheetId="0">#REF!</definedName>
    <definedName name="AREA">#REF!</definedName>
    <definedName name="AREA__M2" localSheetId="2">#REF!</definedName>
    <definedName name="AREA__M2">#REF!</definedName>
    <definedName name="Área_de_Cantidades" localSheetId="2">#REF!</definedName>
    <definedName name="Área_de_Cantidades">#REF!</definedName>
    <definedName name="_xlnm.Extract">#REF!</definedName>
    <definedName name="_xlnm.Print_Area" localSheetId="1">'APU (Entidad) '!$A$1:$O$1067</definedName>
    <definedName name="_xlnm.Print_Area" localSheetId="3">CRONOGRAMA!$A$1:$M$29</definedName>
    <definedName name="_xlnm.Print_Area" localSheetId="4">'FLUJO DE FONDOS'!$A$1:$M$29</definedName>
    <definedName name="_xlnm.Print_Area" localSheetId="7">'INDICAR CÓDIGO DEL ITEM DE PAGO'!$A$1:$Q$94</definedName>
    <definedName name="_xlnm.Print_Area" localSheetId="6">'MEMORIAS (Entidad) (2)'!$B$1:$M$557</definedName>
    <definedName name="_xlnm.Print_Area" localSheetId="2">'MEMORIAS DE CÁLCULO OK'!$A$1:$N$377</definedName>
    <definedName name="_xlnm.Print_Area" localSheetId="5">'PRESUPUESTO OFICIAL (Entidad)'!$A$1:$M$59</definedName>
    <definedName name="_xlnm.Print_Area" localSheetId="0">'PRESUPUESTO OFICIAL (Entidad.)'!$B$2:$K$47</definedName>
    <definedName name="_xlnm.Print_Area">#REF!</definedName>
    <definedName name="Area_de_impresion1" localSheetId="2">#REF!,#REF!</definedName>
    <definedName name="Area_de_impresion1">#REF!,#REF!</definedName>
    <definedName name="AreaLimpiar" localSheetId="3">#REF!,#REF!,#REF!,#REF!,#REF!,#REF!,#REF!,#REF!,#REF!,#REF!</definedName>
    <definedName name="AreaLimpiar" localSheetId="4">#REF!,#REF!,#REF!,#REF!,#REF!,#REF!,#REF!,#REF!,#REF!,#REF!</definedName>
    <definedName name="AreaLimpiar">#REF!,#REF!,#REF!,#REF!,#REF!,#REF!,#REF!,#REF!,#REF!,#REF!</definedName>
    <definedName name="AREAN" localSheetId="2">#REF!</definedName>
    <definedName name="AREAN">#REF!</definedName>
    <definedName name="Areatotal" localSheetId="1">#REF!</definedName>
    <definedName name="Areatotal" localSheetId="6">#REF!</definedName>
    <definedName name="Areatotal" localSheetId="0">#REF!</definedName>
    <definedName name="Areatotal">#REF!</definedName>
    <definedName name="Aref" localSheetId="1">#REF!</definedName>
    <definedName name="Aref" localSheetId="6">#REF!</definedName>
    <definedName name="Aref" localSheetId="0">#REF!</definedName>
    <definedName name="Aref">#REF!</definedName>
    <definedName name="ARENA">#REF!</definedName>
    <definedName name="ARENA_BLANCA">#REF!</definedName>
    <definedName name="Arena_de_Peña" localSheetId="2">#REF!</definedName>
    <definedName name="Arena_de_Peña">#REF!</definedName>
    <definedName name="Arena_de_Rio" localSheetId="2">#REF!</definedName>
    <definedName name="Arena_de_Rio">#REF!</definedName>
    <definedName name="Arena_lavada_de_Peña" localSheetId="2">#REF!</definedName>
    <definedName name="Arena_lavada_de_Peña">#REF!</definedName>
    <definedName name="ARENA_NEGRA">#REF!</definedName>
    <definedName name="ARENAARCILLA">#REF!</definedName>
    <definedName name="ARENAARCILLOSA">#REF!</definedName>
    <definedName name="ARENABLANCA" localSheetId="2">#REF!</definedName>
    <definedName name="ARENABLANCA">#REF!</definedName>
    <definedName name="ARENANEGRA" localSheetId="2">#REF!</definedName>
    <definedName name="ARENANEGRA">#REF!</definedName>
    <definedName name="ARENILLA">#REF!</definedName>
    <definedName name="ARGWERTHT" localSheetId="2">#REF!</definedName>
    <definedName name="ARGWERTHT">#REF!</definedName>
    <definedName name="ARMANDO" localSheetId="2">#REF!</definedName>
    <definedName name="ARMANDO">#REF!</definedName>
    <definedName name="armuve" localSheetId="1">'APU (Entidad) '!ERR</definedName>
    <definedName name="armuve" localSheetId="3">CRONOGRAMA!ERR</definedName>
    <definedName name="armuve" localSheetId="4">'FLUJO DE FONDOS'!ERR</definedName>
    <definedName name="armuve" localSheetId="7">'INDICAR CÓDIGO DEL ITEM DE PAGO'!ERR</definedName>
    <definedName name="armuve" localSheetId="6">'MEMORIAS (Entidad) (2)'!ERR</definedName>
    <definedName name="armuve" localSheetId="2">'MEMORIAS DE CÁLCULO OK'!ERR</definedName>
    <definedName name="armuve" localSheetId="0">'PRESUPUESTO OFICIAL (Entidad.)'!ERR</definedName>
    <definedName name="armuve">[0]!ERR</definedName>
    <definedName name="ARP" localSheetId="1">#REF!</definedName>
    <definedName name="ARP" localSheetId="6">#REF!</definedName>
    <definedName name="ARP" localSheetId="0">#REF!</definedName>
    <definedName name="ARP">#REF!</definedName>
    <definedName name="ARS" localSheetId="1">#REF!</definedName>
    <definedName name="ARS" localSheetId="6">#REF!</definedName>
    <definedName name="ARS" localSheetId="0">#REF!</definedName>
    <definedName name="ARS">#REF!</definedName>
    <definedName name="as" localSheetId="1">'APU (Entidad) '!ERR</definedName>
    <definedName name="as" localSheetId="3">CRONOGRAMA!ERR</definedName>
    <definedName name="as" localSheetId="4">'FLUJO DE FONDOS'!ERR</definedName>
    <definedName name="as" localSheetId="7">'INDICAR CÓDIGO DEL ITEM DE PAGO'!ERR</definedName>
    <definedName name="as" localSheetId="6">'MEMORIAS (Entidad) (2)'!ERR</definedName>
    <definedName name="as" localSheetId="2">#REF!</definedName>
    <definedName name="as" localSheetId="0">'PRESUPUESTO OFICIAL (Entidad.)'!ERR</definedName>
    <definedName name="as">[0]!ERR</definedName>
    <definedName name="ASB" localSheetId="3">#REF!</definedName>
    <definedName name="ASB" localSheetId="4">#REF!</definedName>
    <definedName name="ASB">#REF!</definedName>
    <definedName name="ASD" localSheetId="1"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7" hidden="1">{"via1",#N/A,TRUE,"general";"via2",#N/A,TRUE,"general";"via3",#N/A,TRUE,"general"}</definedName>
    <definedName name="ASD" localSheetId="6" hidden="1">{"via1",#N/A,TRUE,"general";"via2",#N/A,TRUE,"general";"via3",#N/A,TRUE,"general"}</definedName>
    <definedName name="ASD" localSheetId="2">#REF!</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6" hidden="1">{"via1",#N/A,TRUE,"general";"via2",#N/A,TRUE,"general";"via3",#N/A,TRUE,"general"}</definedName>
    <definedName name="ASDA" localSheetId="2">#REF!</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2">#REF!</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 localSheetId="2">#REF!,#REF!</definedName>
    <definedName name="ASDDA">#REF!,#REF!</definedName>
    <definedName name="ASDDSF" localSheetId="2">#REF!</definedName>
    <definedName name="ASDDSF">#REF!</definedName>
    <definedName name="asdf" localSheetId="1"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7" hidden="1">{"via1",#N/A,TRUE,"general";"via2",#N/A,TRUE,"general";"via3",#N/A,TRUE,"general"}</definedName>
    <definedName name="asdf" localSheetId="6" hidden="1">{"via1",#N/A,TRUE,"general";"via2",#N/A,TRUE,"general";"via3",#N/A,TRUE,"general"}</definedName>
    <definedName name="asdf" localSheetId="2">#REF!</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6" hidden="1">{"via1",#N/A,TRUE,"general";"via2",#N/A,TRUE,"general";"via3",#N/A,TRUE,"general"}</definedName>
    <definedName name="asdfa" localSheetId="2">#REF!</definedName>
    <definedName name="asdfa" localSheetId="0" hidden="1">{"via1",#N/A,TRUE,"general";"via2",#N/A,TRUE,"general";"via3",#N/A,TRUE,"general"}</definedName>
    <definedName name="asdfa" hidden="1">{"via1",#N/A,TRUE,"general";"via2",#N/A,TRUE,"general";"via3",#N/A,TRUE,"general"}</definedName>
    <definedName name="ASDFGHJKLÑ" localSheetId="1">'APU (Entidad) '!ERR</definedName>
    <definedName name="ASDFGHJKLÑ" localSheetId="3">CRONOGRAMA!ERR</definedName>
    <definedName name="ASDFGHJKLÑ" localSheetId="4">'FLUJO DE FONDOS'!ERR</definedName>
    <definedName name="ASDFGHJKLÑ" localSheetId="7">'INDICAR CÓDIGO DEL ITEM DE PAGO'!ERR</definedName>
    <definedName name="ASDFGHJKLÑ" localSheetId="6">'MEMORIAS (Entidad) (2)'!ERR</definedName>
    <definedName name="ASDFGHJKLÑ" localSheetId="2">'MEMORIAS DE CÁLCULO OK'!ERR</definedName>
    <definedName name="ASDFGHJKLÑ" localSheetId="0">'PRESUPUESTO OFICIAL (Entidad.)'!ERR</definedName>
    <definedName name="ASDFGHJKLÑ">[0]!ERR</definedName>
    <definedName name="asdfñk" localSheetId="3">#REF!</definedName>
    <definedName name="asdfñk" localSheetId="4">#REF!</definedName>
    <definedName name="asdfñk" localSheetId="6">#REF!</definedName>
    <definedName name="asdfñk">#REF!</definedName>
    <definedName name="ASDVEBRY" localSheetId="2">#REF!</definedName>
    <definedName name="ASDVEBRY">#REF!</definedName>
    <definedName name="ASDVRWGNYT" localSheetId="2">#REF!</definedName>
    <definedName name="ASDVRWGNYT">#REF!</definedName>
    <definedName name="ASF" localSheetId="2">#REF!</definedName>
    <definedName name="ASF">#REF!</definedName>
    <definedName name="asfaltica">150000</definedName>
    <definedName name="ASFALTO" localSheetId="2">#REF!</definedName>
    <definedName name="ASFALTO">#REF!</definedName>
    <definedName name="ASFALTOSOLIDO">#REF!</definedName>
    <definedName name="asfasd" localSheetId="1"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localSheetId="6" hidden="1">{"via1",#N/A,TRUE,"general";"via2",#N/A,TRUE,"general";"via3",#N/A,TRUE,"general"}</definedName>
    <definedName name="asfasd" localSheetId="2">#REF!</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6" hidden="1">{"via1",#N/A,TRUE,"general";"via2",#N/A,TRUE,"general";"via3",#N/A,TRUE,"general"}</definedName>
    <definedName name="asfasdl" localSheetId="2">#REF!</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6" hidden="1">{#N/A,#N/A,TRUE,"INGENIERIA";#N/A,#N/A,TRUE,"COMPRAS";#N/A,#N/A,TRUE,"DIRECCION";#N/A,#N/A,TRUE,"RESUMEN"}</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6" hidden="1">{"TAB1",#N/A,TRUE,"GENERAL";"TAB2",#N/A,TRUE,"GENERAL";"TAB3",#N/A,TRUE,"GENERAL";"TAB4",#N/A,TRUE,"GENERAL";"TAB5",#N/A,TRUE,"GENERAL"}</definedName>
    <definedName name="asff" localSheetId="2">#REF!</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6" hidden="1">{"via1",#N/A,TRUE,"general";"via2",#N/A,TRUE,"general";"via3",#N/A,TRUE,"general"}</definedName>
    <definedName name="asfghjoi" localSheetId="2">#REF!</definedName>
    <definedName name="asfghjoi" localSheetId="0" hidden="1">{"via1",#N/A,TRUE,"general";"via2",#N/A,TRUE,"general";"via3",#N/A,TRUE,"general"}</definedName>
    <definedName name="asfghjoi" hidden="1">{"via1",#N/A,TRUE,"general";"via2",#N/A,TRUE,"general";"via3",#N/A,TRUE,"general"}</definedName>
    <definedName name="ASFVBYNU" localSheetId="2">#REF!</definedName>
    <definedName name="ASFVBYNU">#REF!</definedName>
    <definedName name="ASFVTRNYTNRVBEBYT" localSheetId="2">#REF!</definedName>
    <definedName name="ASFVTRNYTNRVBEBYT">#REF!</definedName>
    <definedName name="asojkdr" localSheetId="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2">#REF!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 localSheetId="2">#REF!</definedName>
    <definedName name="At">#REF!</definedName>
    <definedName name="ATenerEnCuenta" localSheetId="2">#REF!</definedName>
    <definedName name="ATenerEnCuenta">#REF!</definedName>
    <definedName name="Atp">#REF!</definedName>
    <definedName name="ATRAQUE">#REF!</definedName>
    <definedName name="au" localSheetId="2">#REF!</definedName>
    <definedName name="au">#REF!</definedName>
    <definedName name="aur" localSheetId="2">#REF!</definedName>
    <definedName name="aur">#REF!</definedName>
    <definedName name="_xlnm.Auto_Open" localSheetId="1">MODULO10.auto_abrir</definedName>
    <definedName name="_xlnm.Auto_Open" localSheetId="3">MODULO10.auto_abrir</definedName>
    <definedName name="_xlnm.Auto_Open" localSheetId="4">MODULO10.auto_abrir</definedName>
    <definedName name="_xlnm.Auto_Open" localSheetId="6">MODULO10.auto_abrir</definedName>
    <definedName name="_xlnm.Auto_Open" localSheetId="2">MODULO10.auto_abrir</definedName>
    <definedName name="_xlnm.Auto_Open" localSheetId="0">MODULO10.auto_abrir</definedName>
    <definedName name="_xlnm.Auto_Open">MODULO10.auto_abrir</definedName>
    <definedName name="auto1" localSheetId="1">#REF!</definedName>
    <definedName name="auto1" localSheetId="7">#REF!</definedName>
    <definedName name="auto1" localSheetId="6">#REF!</definedName>
    <definedName name="auto1" localSheetId="2">#REF!</definedName>
    <definedName name="auto1" localSheetId="0">#REF!</definedName>
    <definedName name="auto1">#REF!</definedName>
    <definedName name="auto123" localSheetId="1">#REF!</definedName>
    <definedName name="auto123" localSheetId="7">#REF!</definedName>
    <definedName name="auto123">#REF!</definedName>
    <definedName name="auto2" localSheetId="1">#REF!</definedName>
    <definedName name="auto2" localSheetId="7">#REF!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 localSheetId="2">#REF!</definedName>
    <definedName name="av">#REF!</definedName>
    <definedName name="Avance_por_item" localSheetId="1">#REF!,#REF!,#REF!,#REF!,#REF!,#REF!,#REF!,#REF!,#REF!,#REF!,#REF!,#REF!,#REF!,#REF!,#REF!,#REF!,#REF!,#REF!</definedName>
    <definedName name="Avance_por_item" localSheetId="6">#REF!,#REF!,#REF!,#REF!,#REF!,#REF!,#REF!,#REF!,#REF!,#REF!,#REF!,#REF!,#REF!,#REF!,#REF!,#REF!,#REF!,#REF!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6">#REF!,#REF!,#REF!,#REF!,#REF!,#REF!,#REF!,#REF!,#REF!,#REF!,#REF!,#REF!,#REF!,#REF!,#REF!,#REF!,#REF!,#REF!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7">#REF!</definedName>
    <definedName name="AW">#REF!</definedName>
    <definedName name="ax" localSheetId="2">#REF!</definedName>
    <definedName name="ax">#REF!</definedName>
    <definedName name="Ay">#REF!</definedName>
    <definedName name="AYUDANTE">#REF!</definedName>
    <definedName name="AYUDATE" localSheetId="2">#REF!</definedName>
    <definedName name="AYUDATE">#REF!</definedName>
    <definedName name="azaz" localSheetId="1"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6" hidden="1">{"TAB1",#N/A,TRUE,"GENERAL";"TAB2",#N/A,TRUE,"GENERAL";"TAB3",#N/A,TRUE,"GENERAL";"TAB4",#N/A,TRUE,"GENERAL";"TAB5",#N/A,TRUE,"GENERAL"}</definedName>
    <definedName name="azaz" localSheetId="2">#REF!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ulejo_Corona_11X11" localSheetId="2">#REF!</definedName>
    <definedName name="Azulejo_Corona_11X11">#REF!</definedName>
    <definedName name="B" localSheetId="1"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7" hidden="1">{"via1",#N/A,TRUE,"general";"via2",#N/A,TRUE,"general";"via3",#N/A,TRUE,"general"}</definedName>
    <definedName name="B" localSheetId="6" hidden="1">{"via1",#N/A,TRUE,"general";"via2",#N/A,TRUE,"general";"via3",#N/A,TRUE,"general"}</definedName>
    <definedName name="b" localSheetId="2">#REF!</definedName>
    <definedName name="B" localSheetId="0" hidden="1">{"via1",#N/A,TRUE,"general";"via2",#N/A,TRUE,"general";"via3",#N/A,TRUE,"general"}</definedName>
    <definedName name="B" hidden="1">{"via1",#N/A,TRUE,"general";"via2",#N/A,TRUE,"general";"via3",#N/A,TRUE,"general"}</definedName>
    <definedName name="b_IMPRESION_IM" localSheetId="2">#REF!</definedName>
    <definedName name="b_IMPRESION_IM">#REF!</definedName>
    <definedName name="B_impresión_IM" localSheetId="2">#REF!</definedName>
    <definedName name="B_impresión_IM">#REF!</definedName>
    <definedName name="b_MAMPOSTERIA" localSheetId="2">#REF!</definedName>
    <definedName name="b_MAMPOSTERIA">#REF!</definedName>
    <definedName name="Ba">#REF!</definedName>
    <definedName name="Bacinete_con_tapa_HF">#REF!</definedName>
    <definedName name="Bajo_L">#REF!</definedName>
    <definedName name="BALASTO" localSheetId="2">#REF!</definedName>
    <definedName name="BALASTO">#REF!</definedName>
    <definedName name="BALDOCINGRESS" localSheetId="2">#REF!</definedName>
    <definedName name="BALDOCINGRESS">#REF!</definedName>
    <definedName name="baldosa" localSheetId="2">#REF!</definedName>
    <definedName name="baldosa">#REF!</definedName>
    <definedName name="BALDOSIN">#REF!</definedName>
    <definedName name="Baldosin_Cemento">#REF!</definedName>
    <definedName name="Baldosin_corrugado_Corona">#REF!</definedName>
    <definedName name="BANCA_EN_CONCRETO">#REF!</definedName>
    <definedName name="BANCASCONCRETO">#REF!</definedName>
    <definedName name="BANCO">#REF!</definedName>
    <definedName name="BARANDA_EN_LAMINA_Y_PLATINA_INCLUYE_PERNOS_ANCLAJE">#REF!</definedName>
    <definedName name="BARANDA_METALICA_SEGÚN_DISEÑO">#REF!</definedName>
    <definedName name="Barras_de_transferencia_de_carga_1_1_4">#REF!</definedName>
    <definedName name="Barras_de_union_de_5_8">#REF!</definedName>
    <definedName name="BASAITEMS1">#REF!</definedName>
    <definedName name="bASE" localSheetId="1">#REF!</definedName>
    <definedName name="bASE" localSheetId="7">#REF!</definedName>
    <definedName name="Base" localSheetId="6">#REF!</definedName>
    <definedName name="BASE" localSheetId="2">#REF!</definedName>
    <definedName name="Base" localSheetId="0">#REF!</definedName>
    <definedName name="Base">#REF!</definedName>
    <definedName name="BASE.MATERIALES2">#REF!</definedName>
    <definedName name="BASE_CON_RECEBO_COMPACTADO" localSheetId="2">#REF!</definedName>
    <definedName name="BASE_CON_RECEBO_COMPACTADO">#REF!</definedName>
    <definedName name="Base_datos_IM" localSheetId="1">#REF!</definedName>
    <definedName name="Base_datos_IM" localSheetId="6">#REF!</definedName>
    <definedName name="Base_datos_IM" localSheetId="0">#REF!</definedName>
    <definedName name="Base_datos_IM">#REF!</definedName>
    <definedName name="BASE_RECEBOCOMPACTADO" localSheetId="2">#REF!</definedName>
    <definedName name="BASE_RECEBOCOMPACTADO">#REF!</definedName>
    <definedName name="base1" localSheetId="1">#REF!</definedName>
    <definedName name="base1" localSheetId="6">#REF!</definedName>
    <definedName name="BASE1" localSheetId="2">#REF!</definedName>
    <definedName name="base1" localSheetId="0">#REF!</definedName>
    <definedName name="base1">#REF!</definedName>
    <definedName name="base2">#REF!</definedName>
    <definedName name="BASE22">#REF!</definedName>
    <definedName name="BaseDatos" localSheetId="2">#REF!</definedName>
    <definedName name="basedatos">#REF!</definedName>
    <definedName name="_xlnm.Database" localSheetId="1">#REF!</definedName>
    <definedName name="_xlnm.Database" localSheetId="7">#REF!</definedName>
    <definedName name="_xlnm.Database" localSheetId="6">#REF!</definedName>
    <definedName name="_xlnm.Database" localSheetId="2">#REF!</definedName>
    <definedName name="_xlnm.Database" localSheetId="0">#REF!</definedName>
    <definedName name="_xlnm.Database">#REF!</definedName>
    <definedName name="BaseDeDatos1" localSheetId="1">#REF!</definedName>
    <definedName name="BaseDeDatos1" localSheetId="6">#REF!</definedName>
    <definedName name="BASEDEDATOS1" localSheetId="2">#REF!</definedName>
    <definedName name="BaseDeDatos1" localSheetId="0">#REF!</definedName>
    <definedName name="BaseDeDatos1">#REF!</definedName>
    <definedName name="Basededatos2">#REF!</definedName>
    <definedName name="BASEEQUIP">#REF!</definedName>
    <definedName name="BASEGRANULAR" localSheetId="2">#REF!</definedName>
    <definedName name="BASEGRANULAR">#REF!</definedName>
    <definedName name="BASEM.OBRA">#REF!</definedName>
    <definedName name="BASEMAT">#REF!</definedName>
    <definedName name="basep">#REF!</definedName>
    <definedName name="Basica_Centro_costo_2001" localSheetId="1">#REF!</definedName>
    <definedName name="Basica_Centro_costo_2001" localSheetId="6">#REF!</definedName>
    <definedName name="Basica_Centro_costo_2001" localSheetId="0">#REF!</definedName>
    <definedName name="Basica_Centro_costo_2001">#REF!</definedName>
    <definedName name="Basica_Facturacion_2001" localSheetId="1">#REF!</definedName>
    <definedName name="Basica_Facturacion_2001" localSheetId="6">#REF!</definedName>
    <definedName name="Basica_Facturacion_2001" localSheetId="0">#REF!</definedName>
    <definedName name="Basica_Facturacion_2001">#REF!</definedName>
    <definedName name="Basica_Reserva_2001" localSheetId="1">#REF!</definedName>
    <definedName name="Basica_Reserva_2001" localSheetId="6">#REF!</definedName>
    <definedName name="Basica_Reserva_2001" localSheetId="0">#REF!</definedName>
    <definedName name="Basica_Reserva_2001">#REF!</definedName>
    <definedName name="BASICO">#REF!</definedName>
    <definedName name="Básico">#REF!</definedName>
    <definedName name="BASICOS">#REF!</definedName>
    <definedName name="BASURERO_METALICO">#REF!</definedName>
    <definedName name="BASUREROS">#REF!</definedName>
    <definedName name="BB" localSheetId="1">'APU (Entidad) '!ERR</definedName>
    <definedName name="BB" localSheetId="3">CRONOGRAMA!ERR</definedName>
    <definedName name="BB" localSheetId="4">'FLUJO DE FONDOS'!ERR</definedName>
    <definedName name="BB" localSheetId="7">'INDICAR CÓDIGO DEL ITEM DE PAGO'!ERR</definedName>
    <definedName name="BB" localSheetId="6">'MEMORIAS (Entidad) (2)'!ERR</definedName>
    <definedName name="bb" localSheetId="2" hidden="1">{#N/A,#N/A,TRUE,"INGENIERIA";#N/A,#N/A,TRUE,"COMPRAS";#N/A,#N/A,TRUE,"DIRECCION";#N/A,#N/A,TRUE,"RESUMEN"}</definedName>
    <definedName name="BB" localSheetId="0">'PRESUPUESTO OFICIAL (Entidad.)'!ERR</definedName>
    <definedName name="BB">[0]!ERR</definedName>
    <definedName name="BBA" localSheetId="3">#REF!</definedName>
    <definedName name="BBA" localSheetId="4">#REF!</definedName>
    <definedName name="BBA">#REF!</definedName>
    <definedName name="bbbbbb" localSheetId="1"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localSheetId="6" hidden="1">{"via1",#N/A,TRUE,"general";"via2",#N/A,TRUE,"general";"via3",#N/A,TRUE,"general"}</definedName>
    <definedName name="bbbbbb" localSheetId="2">#REF!</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2">#REF!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6" hidden="1">{"TAB1",#N/A,TRUE,"GENERAL";"TAB2",#N/A,TRUE,"GENERAL";"TAB3",#N/A,TRUE,"GENERAL";"TAB4",#N/A,TRUE,"GENERAL";"TAB5",#N/A,TRUE,"GENERAL"}</definedName>
    <definedName name="bbd" localSheetId="2">#REF!</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 localSheetId="6">#REF!</definedName>
    <definedName name="Bc" localSheetId="2">#REF!</definedName>
    <definedName name="BC" localSheetId="0">#REF!</definedName>
    <definedName name="BC">#REF!</definedName>
    <definedName name="BCXBDFG" localSheetId="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 localSheetId="2">#REF!</definedName>
    <definedName name="Bd">#REF!</definedName>
    <definedName name="BDD" localSheetId="1">#REF!</definedName>
    <definedName name="BDD" localSheetId="6">#REF!</definedName>
    <definedName name="BDD" localSheetId="0">#REF!</definedName>
    <definedName name="BDD">#REF!</definedName>
    <definedName name="BDFB" localSheetId="1"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7" hidden="1">{"via1",#N/A,TRUE,"general";"via2",#N/A,TRUE,"general";"via3",#N/A,TRUE,"general"}</definedName>
    <definedName name="BDFB" localSheetId="6" hidden="1">{"via1",#N/A,TRUE,"general";"via2",#N/A,TRUE,"general";"via3",#N/A,TRUE,"general"}</definedName>
    <definedName name="BDFB" localSheetId="2">#REF!</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2">#REF!</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fgdgd" localSheetId="3" hidden="1">#REF!</definedName>
    <definedName name="bdfgdgd" localSheetId="4" hidden="1">#REF!</definedName>
    <definedName name="bdfgdgd" localSheetId="2" hidden="1">#REF!</definedName>
    <definedName name="bdfgdgd" hidden="1">#REF!</definedName>
    <definedName name="be" localSheetId="1"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localSheetId="6" hidden="1">{"TAB1",#N/A,TRUE,"GENERAL";"TAB2",#N/A,TRUE,"GENERAL";"TAB3",#N/A,TRUE,"GENERAL";"TAB4",#N/A,TRUE,"GENERAL";"TAB5",#N/A,TRUE,"GENERAL"}</definedName>
    <definedName name="be" localSheetId="2">#REF!</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6">#REF!</definedName>
    <definedName name="Beg_Bal" localSheetId="2">#REF!</definedName>
    <definedName name="Beg_Bal" localSheetId="0">#REF!</definedName>
    <definedName name="Beg_Bal">#REF!</definedName>
    <definedName name="BENEF.UNIT." localSheetId="1">#REF!</definedName>
    <definedName name="BENEF.UNIT." localSheetId="6">#REF!</definedName>
    <definedName name="BENEF.UNIT." localSheetId="0">#REF!</definedName>
    <definedName name="BENEF.UNIT.">#REF!</definedName>
    <definedName name="BENTONITA" localSheetId="2">#REF!</definedName>
    <definedName name="BENTONITA">#REF!</definedName>
    <definedName name="Bf">#REF!</definedName>
    <definedName name="bfnfv" localSheetId="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 localSheetId="2">#REF!</definedName>
    <definedName name="Bg">#REF!</definedName>
    <definedName name="bgb" localSheetId="1"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6" hidden="1">{"TAB1",#N/A,TRUE,"GENERAL";"TAB2",#N/A,TRUE,"GENERAL";"TAB3",#N/A,TRUE,"GENERAL";"TAB4",#N/A,TRUE,"GENERAL";"TAB5",#N/A,TRUE,"GENERAL"}</definedName>
    <definedName name="bgb" localSheetId="2">#REF!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7" hidden="1">{"via1",#N/A,TRUE,"general";"via2",#N/A,TRUE,"general";"via3",#N/A,TRUE,"general"}</definedName>
    <definedName name="BGDGFRT" localSheetId="6" hidden="1">{"via1",#N/A,TRUE,"general";"via2",#N/A,TRUE,"general";"via3",#N/A,TRUE,"general"}</definedName>
    <definedName name="BGDGFRT" localSheetId="2">#REF!</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6" hidden="1">{"via1",#N/A,TRUE,"general";"via2",#N/A,TRUE,"general";"via3",#N/A,TRUE,"general"}</definedName>
    <definedName name="BGFBFH" localSheetId="2">#REF!</definedName>
    <definedName name="BGFBFH" localSheetId="0" hidden="1">{"via1",#N/A,TRUE,"general";"via2",#N/A,TRUE,"general";"via3",#N/A,TRUE,"general"}</definedName>
    <definedName name="BGFBFH" hidden="1">{"via1",#N/A,TRUE,"general";"via2",#N/A,TRUE,"general";"via3",#N/A,TRUE,"general"}</definedName>
    <definedName name="bgh" localSheetId="2">#REF!</definedName>
    <definedName name="bgh">#REF!</definedName>
    <definedName name="BGT" localSheetId="1">#REF!</definedName>
    <definedName name="BGT" localSheetId="6">#REF!</definedName>
    <definedName name="BGT" localSheetId="0">#REF!</definedName>
    <definedName name="BGT">#REF!</definedName>
    <definedName name="bgvfcdx" localSheetId="1"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localSheetId="6" hidden="1">{"via1",#N/A,TRUE,"general";"via2",#N/A,TRUE,"general";"via3",#N/A,TRUE,"general"}</definedName>
    <definedName name="bgvfcdx" localSheetId="2">#REF!</definedName>
    <definedName name="bgvfcdx" localSheetId="0" hidden="1">{"via1",#N/A,TRUE,"general";"via2",#N/A,TRUE,"general";"via3",#N/A,TRUE,"general"}</definedName>
    <definedName name="bgvfcdx" hidden="1">{"via1",#N/A,TRUE,"general";"via2",#N/A,TRUE,"general";"via3",#N/A,TRUE,"general"}</definedName>
    <definedName name="Bh" localSheetId="2">#REF!</definedName>
    <definedName name="Bh">#REF!</definedName>
    <definedName name="BHT" localSheetId="2">#REF!</definedName>
    <definedName name="BHT">#REF!</definedName>
    <definedName name="BHT_F" localSheetId="1">#REF!</definedName>
    <definedName name="BHT_F" localSheetId="6">#REF!</definedName>
    <definedName name="BHT_F" localSheetId="0">#REF!</definedName>
    <definedName name="BHT_F">#REF!</definedName>
    <definedName name="bi" localSheetId="1">#REF!</definedName>
    <definedName name="bi" localSheetId="6">#REF!</definedName>
    <definedName name="bi" localSheetId="0">#REF!</definedName>
    <definedName name="bi">#REF!</definedName>
    <definedName name="bimestre">#REF!</definedName>
    <definedName name="BISAGRA_3" localSheetId="2">#REF!</definedName>
    <definedName name="BISAGRA_3">#REF!</definedName>
    <definedName name="BISAGRAS_PARA_REJILLA_DESAGUE_ANDENES" localSheetId="2">#REF!</definedName>
    <definedName name="BISAGRAS_PARA_REJILLA_DESAGUE_ANDENES">#REF!</definedName>
    <definedName name="BJHVVHGH">#N/A</definedName>
    <definedName name="Bk" localSheetId="2">#REF!</definedName>
    <definedName name="Bk">#REF!</definedName>
    <definedName name="bl" localSheetId="2">#REF!</definedName>
    <definedName name="bl">#REF!</definedName>
    <definedName name="blActividadesDiarias" localSheetId="1">#REF!</definedName>
    <definedName name="blActividadesDiarias" localSheetId="6">#REF!</definedName>
    <definedName name="blActividadesDiarias" localSheetId="0">#REF!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1">#REF!</definedName>
    <definedName name="blEqCantiInf1" localSheetId="6">#REF!</definedName>
    <definedName name="blEqCantiInf1" localSheetId="0">#REF!</definedName>
    <definedName name="blEqCantiInf1">#REF!</definedName>
    <definedName name="blEqCantiInf2" localSheetId="1">#REF!</definedName>
    <definedName name="blEqCantiInf2" localSheetId="6">#REF!</definedName>
    <definedName name="blEqCantiInf2" localSheetId="0">#REF!</definedName>
    <definedName name="blEqCantiInf2">#REF!</definedName>
    <definedName name="blEqClaseInf1" localSheetId="1">#REF!</definedName>
    <definedName name="blEqClaseInf1" localSheetId="6">#REF!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#REF!</definedName>
    <definedName name="blPDT" localSheetId="1">#REF!</definedName>
    <definedName name="blPDT" localSheetId="6">#REF!</definedName>
    <definedName name="blPDT" localSheetId="0">#REF!</definedName>
    <definedName name="blPDT">#REF!</definedName>
    <definedName name="blPerAdmiCantInf" localSheetId="1">#REF!</definedName>
    <definedName name="blPerAdmiCantInf" localSheetId="6">#REF!</definedName>
    <definedName name="blPerAdmiCantInf" localSheetId="0">#REF!</definedName>
    <definedName name="blPerAdmiCantInf">#REF!</definedName>
    <definedName name="blPerAdmiTiemInf" localSheetId="1">#REF!</definedName>
    <definedName name="blPerAdmiTiemInf" localSheetId="6">#REF!</definedName>
    <definedName name="blPerAdmiTiemInf" localSheetId="0">#REF!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1">#REF!</definedName>
    <definedName name="blReferenciaInforme" localSheetId="6">#REF!</definedName>
    <definedName name="blReferenciaInforme" localSheetId="0">#REF!</definedName>
    <definedName name="blReferenciaInforme">#REF!</definedName>
    <definedName name="Bm" localSheetId="2">#REF!</definedName>
    <definedName name="Bm">#REF!</definedName>
    <definedName name="bn" localSheetId="1">#REF!</definedName>
    <definedName name="bn" localSheetId="7">#REF!</definedName>
    <definedName name="bn" localSheetId="6">#REF!</definedName>
    <definedName name="bn" localSheetId="0">#REF!</definedName>
    <definedName name="bn">#REF!</definedName>
    <definedName name="BNB">#REF!</definedName>
    <definedName name="bnm">#REF!</definedName>
    <definedName name="BO">#REF!</definedName>
    <definedName name="Bombas" localSheetId="1">#REF!</definedName>
    <definedName name="Bombas" localSheetId="6">#REF!</definedName>
    <definedName name="Bombas" localSheetId="0">#REF!</definedName>
    <definedName name="Bombas">#REF!</definedName>
    <definedName name="BOMBILLO_AHORRADOR_DE_ENEGIA_110_V_100W" localSheetId="2">#REF!</definedName>
    <definedName name="BOMBILLO_AHORRADOR_DE_ENEGIA_110_V_100W">#REF!</definedName>
    <definedName name="BONO">#REF!</definedName>
    <definedName name="BOQUILLA12" localSheetId="2">#REF!</definedName>
    <definedName name="BOQUILLA12">#REF!</definedName>
    <definedName name="BOQUILLA34" localSheetId="2">#REF!</definedName>
    <definedName name="BOQUILLA34">#REF!</definedName>
    <definedName name="BORDE_O_FILO_PARA_GRADAS_ANTIDEZLIZANTE" localSheetId="2">#REF!</definedName>
    <definedName name="BORDE_O_FILO_PARA_GRADAS_ANTIDEZLIZANTE">#REF!</definedName>
    <definedName name="BORDE1" localSheetId="2">#REF!</definedName>
    <definedName name="BORDE1">#REF!</definedName>
    <definedName name="BORDER1" localSheetId="1">#REF!</definedName>
    <definedName name="BORDER1" localSheetId="6">#REF!</definedName>
    <definedName name="BORDER1" localSheetId="0">#REF!</definedName>
    <definedName name="BORDER1">#REF!</definedName>
    <definedName name="BORDET" localSheetId="1">#REF!</definedName>
    <definedName name="BORDET" localSheetId="6">#REF!</definedName>
    <definedName name="BORDET" localSheetId="0">#REF!</definedName>
    <definedName name="BORDET">#REF!</definedName>
    <definedName name="bordillo" localSheetId="2">#REF!</definedName>
    <definedName name="bordillo">#REF!</definedName>
    <definedName name="BORNERA_PARA_CONEXIONES_CABLE_No_6_X_9_SECCIONES" localSheetId="2">#REF!</definedName>
    <definedName name="BORNERA_PARA_CONEXIONES_CABLE_No_6_X_9_SECCIONES">#REF!</definedName>
    <definedName name="BORSHE">#REF!</definedName>
    <definedName name="BORSUM">#REF!</definedName>
    <definedName name="boxes" localSheetId="1">#REF!</definedName>
    <definedName name="boxes" localSheetId="6">#REF!</definedName>
    <definedName name="boxes" localSheetId="0">#REF!</definedName>
    <definedName name="boxes">#REF!</definedName>
    <definedName name="BQ" localSheetId="1">#REF!</definedName>
    <definedName name="BQ" localSheetId="6">#REF!</definedName>
    <definedName name="BQ" localSheetId="0">#REF!</definedName>
    <definedName name="BQ">#REF!</definedName>
    <definedName name="br" localSheetId="1"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6" hidden="1">{"TAB1",#N/A,TRUE,"GENERAL";"TAB2",#N/A,TRUE,"GENERAL";"TAB3",#N/A,TRUE,"GENERAL";"TAB4",#N/A,TRUE,"GENERAL";"TAB5",#N/A,TRUE,"GENERAL"}</definedName>
    <definedName name="br" localSheetId="2">#REF!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 localSheetId="6">#REF!</definedName>
    <definedName name="BREAKER" localSheetId="2">#REF!</definedName>
    <definedName name="BREAKER" localSheetId="0">#REF!</definedName>
    <definedName name="BREAKER">#REF!</definedName>
    <definedName name="BREAKER_ENCHUFABLE_MONOPOLAR_DE_1X15" localSheetId="2">#REF!</definedName>
    <definedName name="BREAKER_ENCHUFABLE_MONOPOLAR_DE_1X15">#REF!</definedName>
    <definedName name="BREAKER_ENCHUFABLE_MONOPOLAR_DE_1X20" localSheetId="2">#REF!</definedName>
    <definedName name="BREAKER_ENCHUFABLE_MONOPOLAR_DE_1X20">#REF!</definedName>
    <definedName name="BREAKER_ENCHUFABLE_MONOPOLAR_DE_1X40">#REF!</definedName>
    <definedName name="BREAKER150">#REF!</definedName>
    <definedName name="BREAKER20">#REF!</definedName>
    <definedName name="BREAKERS" localSheetId="1">#REF!</definedName>
    <definedName name="BREAKERS" localSheetId="6">#REF!</definedName>
    <definedName name="BREAKERS" localSheetId="0">#REF!</definedName>
    <definedName name="BREAKERS">#REF!</definedName>
    <definedName name="Breakers_Switches" localSheetId="1">#REF!</definedName>
    <definedName name="Breakers_Switches" localSheetId="6">#REF!</definedName>
    <definedName name="Breakers_Switches" localSheetId="0">#REF!</definedName>
    <definedName name="Breakers_Switches">#REF!</definedName>
    <definedName name="Breakers_y_Switches" localSheetId="1">#REF!</definedName>
    <definedName name="Breakers_y_Switches" localSheetId="6">#REF!</definedName>
    <definedName name="Breakers_y_Switches" localSheetId="0">#REF!</definedName>
    <definedName name="Breakers_y_Switches">#REF!</definedName>
    <definedName name="BROCHAS">#REF!</definedName>
    <definedName name="bsb" localSheetId="1"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7" hidden="1">{"via1",#N/A,TRUE,"general";"via2",#N/A,TRUE,"general";"via3",#N/A,TRUE,"general"}</definedName>
    <definedName name="bsb" localSheetId="6" hidden="1">{"via1",#N/A,TRUE,"general";"via2",#N/A,TRUE,"general";"via3",#N/A,TRUE,"general"}</definedName>
    <definedName name="bsb" localSheetId="2">#REF!</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6" hidden="1">{"TAB1",#N/A,TRUE,"GENERAL";"TAB2",#N/A,TRUE,"GENERAL";"TAB3",#N/A,TRUE,"GENERAL";"TAB4",#N/A,TRUE,"GENERAL";"TAB5",#N/A,TRUE,"GENERAL"}</definedName>
    <definedName name="bspoi" localSheetId="2">#REF!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7" hidden="1">{"via1",#N/A,TRUE,"general";"via2",#N/A,TRUE,"general";"via3",#N/A,TRUE,"general"}</definedName>
    <definedName name="bt" localSheetId="6" hidden="1">{"via1",#N/A,TRUE,"general";"via2",#N/A,TRUE,"general";"via3",#N/A,TRUE,"general"}</definedName>
    <definedName name="bt" localSheetId="2">#REF!</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2">#REF!</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 localSheetId="2">#REF!</definedName>
    <definedName name="BUENO4006">#REF!</definedName>
    <definedName name="BUENO4006A" localSheetId="2">#REF!</definedName>
    <definedName name="BUENO4006A">#REF!</definedName>
    <definedName name="BUENO40CN01" localSheetId="2">#REF!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Titles" localSheetId="2">#REF!</definedName>
    <definedName name="BuiltIn_Print_Titles">#REF!</definedName>
    <definedName name="Buje_1__1_2">#REF!</definedName>
    <definedName name="Buje_1__3_4">#REF!</definedName>
    <definedName name="bul">100000</definedName>
    <definedName name="BULLDOZER" localSheetId="2">#REF!</definedName>
    <definedName name="BULLDOZER">#REF!</definedName>
    <definedName name="BURRO">#REF!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vbc" localSheetId="1"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6" hidden="1">{"TAB1",#N/A,TRUE,"GENERAL";"TAB2",#N/A,TRUE,"GENERAL";"TAB3",#N/A,TRUE,"GENERAL";"TAB4",#N/A,TRUE,"GENERAL";"TAB5",#N/A,TRUE,"GENERAL"}</definedName>
    <definedName name="bvbc" localSheetId="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7" hidden="1">{"via1",#N/A,TRUE,"general";"via2",#N/A,TRUE,"general";"via3",#N/A,TRUE,"general"}</definedName>
    <definedName name="bvcb" localSheetId="6" hidden="1">{"via1",#N/A,TRUE,"general";"via2",#N/A,TRUE,"general";"via3",#N/A,TRUE,"general"}</definedName>
    <definedName name="bvcb" localSheetId="2">#REF!</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6" hidden="1">{"via1",#N/A,TRUE,"general";"via2",#N/A,TRUE,"general";"via3",#N/A,TRUE,"general"}</definedName>
    <definedName name="bvn" localSheetId="2">#REF!</definedName>
    <definedName name="bvn" localSheetId="0" hidden="1">{"via1",#N/A,TRUE,"general";"via2",#N/A,TRUE,"general";"via3",#N/A,TRUE,"general"}</definedName>
    <definedName name="bvn" hidden="1">{"via1",#N/A,TRUE,"general";"via2",#N/A,TRUE,"general";"via3",#N/A,TRUE,"general"}</definedName>
    <definedName name="bw" localSheetId="2">#REF!</definedName>
    <definedName name="bw">#REF!</definedName>
    <definedName name="by" localSheetId="1"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localSheetId="6" hidden="1">{"via1",#N/A,TRUE,"general";"via2",#N/A,TRUE,"general";"via3",#N/A,TRUE,"general"}</definedName>
    <definedName name="by" localSheetId="2">#REF!</definedName>
    <definedName name="by" localSheetId="0" hidden="1">{"via1",#N/A,TRUE,"general";"via2",#N/A,TRUE,"general";"via3",#N/A,TRUE,"general"}</definedName>
    <definedName name="by" hidden="1">{"via1",#N/A,TRUE,"general";"via2",#N/A,TRUE,"general";"via3",#N/A,TRUE,"general"}</definedName>
    <definedName name="C._C.">#REF!</definedName>
    <definedName name="C.1" localSheetId="2">#REF!</definedName>
    <definedName name="C.1">#REF!</definedName>
    <definedName name="C.10" localSheetId="2">#REF!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 localSheetId="2">#REF!</definedName>
    <definedName name="C.A">#REF!</definedName>
    <definedName name="C_" localSheetId="1">#REF!</definedName>
    <definedName name="C_" localSheetId="7">#REF!</definedName>
    <definedName name="C_" localSheetId="6">#REF!</definedName>
    <definedName name="C_" localSheetId="0">#REF!</definedName>
    <definedName name="C_">#REF!</definedName>
    <definedName name="C_Apus" comment="Codigo Apus">#REF!</definedName>
    <definedName name="c_ESTRUCTURA" localSheetId="2">#REF!</definedName>
    <definedName name="c_ESTRUCTURA">#REF!</definedName>
    <definedName name="c1.1.1.4" localSheetId="2">#REF!</definedName>
    <definedName name="c1.1.1.4">#REF!</definedName>
    <definedName name="C2.3" localSheetId="2">#REF!</definedName>
    <definedName name="C2.3">#REF!</definedName>
    <definedName name="C2.4">#REF!</definedName>
    <definedName name="C2.5">#REF!</definedName>
    <definedName name="C2.500">#REF!</definedName>
    <definedName name="C2.6">#REF!</definedName>
    <definedName name="C3.000">#REF!</definedName>
    <definedName name="C3.2">#REF!</definedName>
    <definedName name="C3.3">#REF!</definedName>
    <definedName name="C3.5">#REF!</definedName>
    <definedName name="C4.000">#REF!</definedName>
    <definedName name="CA">#REF!</definedName>
    <definedName name="CABALLETE">#REF!</definedName>
    <definedName name="CABALLETE_PARA_TEJA_TERMOACUSTICA">#REF!</definedName>
    <definedName name="CABALLETEETERNIT">#REF!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NTROL_VHICULAR">#REF!</definedName>
    <definedName name="CABLE_DESNUDO_1_0_AWG">#REF!</definedName>
    <definedName name="CABLE_ENCAUCHETADO">#REF!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1">20000</definedName>
    <definedName name="cade2">17000</definedName>
    <definedName name="CADENERO" localSheetId="2">#REF!</definedName>
    <definedName name="CADENERO">#REF!</definedName>
    <definedName name="cadenero1">#REF!</definedName>
    <definedName name="cadenero2">#REF!</definedName>
    <definedName name="CAJA" localSheetId="2">#REF!</definedName>
    <definedName name="CAJA">#REF!</definedName>
    <definedName name="CAJA_CONDUIT_PVC_DE_2__X_4" localSheetId="2">#REF!</definedName>
    <definedName name="CAJA_CONDUIT_PVC_DE_2__X_4">#REF!</definedName>
    <definedName name="CAJA_DE__CONCRETO_30_30_INSPECCION" localSheetId="2">#REF!</definedName>
    <definedName name="CAJA_DE__CONCRETO_30_30_INSPECCION">#REF!</definedName>
    <definedName name="CAJA_GALVANIZADA_DE_2__X_4">#REF!</definedName>
    <definedName name="CAJA_OCTOGONAL_GALVANIZADA">#REF!</definedName>
    <definedName name="CAJA4CIR">#REF!</definedName>
    <definedName name="CAJA5400">#REF!</definedName>
    <definedName name="CAJACONTADOR">#REF!</definedName>
    <definedName name="CAJAI1">#REF!</definedName>
    <definedName name="CAJAINP6060" localSheetId="2">#REF!</definedName>
    <definedName name="CAJAINP6060">#REF!</definedName>
    <definedName name="cajainspeccion" localSheetId="2">#REF!</definedName>
    <definedName name="cajainspeccion">#REF!</definedName>
    <definedName name="cajainspeccion6060" localSheetId="2">#REF!</definedName>
    <definedName name="cajainspeccion6060">#REF!</definedName>
    <definedName name="cajainspeccion8080">#REF!</definedName>
    <definedName name="CAJAMET">#REF!</definedName>
    <definedName name="CAJAMET5400">#REF!</definedName>
    <definedName name="CAJAPURGA">#REF!</definedName>
    <definedName name="CAJAVAL">#REF!</definedName>
    <definedName name="cajaventosa" localSheetId="2">#REF!</definedName>
    <definedName name="cajaventosa">#REF!</definedName>
    <definedName name="CajDol1" localSheetId="1">#REF!</definedName>
    <definedName name="CajDol1" localSheetId="6">#REF!</definedName>
    <definedName name="CajDol1" localSheetId="0">#REF!</definedName>
    <definedName name="CajDol1">#REF!</definedName>
    <definedName name="CajDol10" localSheetId="1">#REF!</definedName>
    <definedName name="CajDol10" localSheetId="6">#REF!</definedName>
    <definedName name="CajDol10" localSheetId="0">#REF!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AARENA">#REF!</definedName>
    <definedName name="CAMABAJA" localSheetId="2">#REF!</definedName>
    <definedName name="CAMABAJA">#REF!</definedName>
    <definedName name="Camioneta_D_300" localSheetId="2">#REF!</definedName>
    <definedName name="Camioneta_D_300">#REF!</definedName>
    <definedName name="Campamento" localSheetId="2">#REF!</definedName>
    <definedName name="Campamento">#REF!</definedName>
    <definedName name="CAMPO">#REF!</definedName>
    <definedName name="CANAL_PVC_AMAZONAS">#REF!</definedName>
    <definedName name="CANALCONCRETO">#REF!</definedName>
    <definedName name="CANALIZACIONSUBTERRANEA">#REF!</definedName>
    <definedName name="CANCHAS_MULTIPLES_POLIDEPORTIVOS">#REF!</definedName>
    <definedName name="CANDADO">#REF!</definedName>
    <definedName name="CANT" localSheetId="1">#REF!</definedName>
    <definedName name="CANT" localSheetId="7">#REF!</definedName>
    <definedName name="CANT">#REF!</definedName>
    <definedName name="CANT.MA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1">#REF!,#REF!,#REF!,#REF!,#REF!,#REF!,#REF!,#REF!,#REF!,#REF!,#REF!,#REF!,#REF!,#REF!,#REF!,#REF!</definedName>
    <definedName name="cantidad" localSheetId="6">#REF!,#REF!,#REF!,#REF!,#REF!,#REF!,#REF!,#REF!,#REF!,#REF!,#REF!,#REF!,#REF!,#REF!,#REF!,#REF!</definedName>
    <definedName name="CANTIDAD" localSheetId="2">#REF!</definedName>
    <definedName name="cantidad" localSheetId="0">#REF!,#REF!,#REF!,#REF!,#REF!,#REF!,#REF!,#REF!,#REF!,#REF!,#REF!,#REF!,#REF!,#REF!,#REF!,#REF!</definedName>
    <definedName name="cantidad">#REF!,#REF!,#REF!,#REF!,#REF!,#REF!,#REF!,#REF!,#REF!,#REF!,#REF!,#REF!,#REF!,#REF!,#REF!,#REF!</definedName>
    <definedName name="CantObraDefinitiva" localSheetId="1" hidden="1">{"SUMINISTRO E INSTALACIÓN CANALETAS L=7.50"}</definedName>
    <definedName name="CantObraDefinitiva" localSheetId="3" hidden="1">{"SUMINISTRO E INSTALACIÓN CANALETAS L=7.50"}</definedName>
    <definedName name="CantObraDefinitiva" localSheetId="4" hidden="1">{"SUMINISTRO E INSTALACIÓN CANALETAS L=7.50"}</definedName>
    <definedName name="CantObraDefinitiva" localSheetId="6" hidden="1">{"SUMINISTRO E INSTALACIÓN CANALETAS L=7.50"}</definedName>
    <definedName name="CantObraDefinitiva" localSheetId="2" hidden="1">{"SUMINISTRO E INSTALACIÓN CANALETAS L=7.50"}</definedName>
    <definedName name="CantObraDefinitiva" hidden="1">{"SUMINISTRO E INSTALACIÓN CANALETAS L=7.50"}</definedName>
    <definedName name="CAOLIN">#REF!</definedName>
    <definedName name="cap" localSheetId="1">#REF!</definedName>
    <definedName name="cap" localSheetId="7">#REF!</definedName>
    <definedName name="CAP" localSheetId="6">#REF!</definedName>
    <definedName name="CAP" localSheetId="0">#REF!</definedName>
    <definedName name="CAP">#REF!</definedName>
    <definedName name="CAPAC._HSE" localSheetId="1">#REF!</definedName>
    <definedName name="CAPAC._HSE" localSheetId="6">#REF!</definedName>
    <definedName name="CAPAC._HSE" localSheetId="0">#REF!</definedName>
    <definedName name="CAPAC._HSE">#REF!</definedName>
    <definedName name="CAPATAFARO">#REF!</definedName>
    <definedName name="CAPATAZ">#REF!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PVI">#REF!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60000</definedName>
    <definedName name="CARGA" localSheetId="1">#REF!</definedName>
    <definedName name="CARGA" localSheetId="6">#REF!</definedName>
    <definedName name="CARGA" localSheetId="0">#REF!</definedName>
    <definedName name="CARGA">#REF!</definedName>
    <definedName name="CARGADOR" localSheetId="2">#REF!</definedName>
    <definedName name="CARGADOR">#REF!</definedName>
    <definedName name="Cargador_930" localSheetId="2">#REF!</definedName>
    <definedName name="Cargador_930">#REF!</definedName>
    <definedName name="Cargador_930k">#REF!</definedName>
    <definedName name="CARGOS">#REF!</definedName>
    <definedName name="carlos" localSheetId="1">MODULO10.auto_abrir</definedName>
    <definedName name="carlos" localSheetId="3">MODULO10.auto_abrir</definedName>
    <definedName name="carlos" localSheetId="4">MODULO10.auto_abrir</definedName>
    <definedName name="carlos" localSheetId="6">MODULO10.auto_abrir</definedName>
    <definedName name="CARLOS" localSheetId="2">#REF!</definedName>
    <definedName name="carlos" localSheetId="0">MODULO10.auto_abrir</definedName>
    <definedName name="carlos">MODULO10.auto_abrir</definedName>
    <definedName name="carol1" localSheetId="3">#REF!</definedName>
    <definedName name="carol1" localSheetId="4">#REF!</definedName>
    <definedName name="carol1">#REF!</definedName>
    <definedName name="CARPINTERO" localSheetId="3">#REF!</definedName>
    <definedName name="CARPINTERO" localSheetId="4">#REF!</definedName>
    <definedName name="CARPINTERO" localSheetId="2">#REF!</definedName>
    <definedName name="CARPINTERO">#REF!</definedName>
    <definedName name="CARROTANQUE">#REF!</definedName>
    <definedName name="Carrotanque_de_agua__1000_Galones" localSheetId="2">#REF!</definedName>
    <definedName name="Carrotanque_de_agua__1000_Galones">#REF!</definedName>
    <definedName name="carrotanque_irrigador" localSheetId="2">#REF!</definedName>
    <definedName name="carrotanque_irrigador">#REF!</definedName>
    <definedName name="CarSumDetail" localSheetId="2">#REF!</definedName>
    <definedName name="CarSumDetail">#REF!</definedName>
    <definedName name="CarSumHeading">#REF!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 localSheetId="2">#REF!</definedName>
    <definedName name="causa">#REF!</definedName>
    <definedName name="CB" localSheetId="2">#REF!</definedName>
    <definedName name="CB">#REF!</definedName>
    <definedName name="CBLES" localSheetId="1">#REF!</definedName>
    <definedName name="CBLES" localSheetId="6">#REF!</definedName>
    <definedName name="CBLES" localSheetId="0">#REF!</definedName>
    <definedName name="CBLES">#REF!</definedName>
    <definedName name="CBLES1" localSheetId="1">#REF!</definedName>
    <definedName name="CBLES1" localSheetId="6">#REF!</definedName>
    <definedName name="CBLES1" localSheetId="0">#REF!</definedName>
    <definedName name="CBLES1">#REF!</definedName>
    <definedName name="CBRDISEÑO">#REF!</definedName>
    <definedName name="CBWorkbookPriority" localSheetId="2" hidden="1">-1935235038</definedName>
    <definedName name="CBWorkbookPriority" hidden="1">-1602700874</definedName>
    <definedName name="cc" localSheetId="2" hidden="1">{#N/A,#N/A,TRUE,"INGENIERIA";#N/A,#N/A,TRUE,"COMPRAS";#N/A,#N/A,TRUE,"DIRECCION";#N/A,#N/A,TRUE,"RESUMEN"}</definedName>
    <definedName name="CC">#REF!</definedName>
    <definedName name="CCC" localSheetId="2">#REF!</definedName>
    <definedName name="CCC">#REF!</definedName>
    <definedName name="cccc" localSheetId="2">#REF!</definedName>
    <definedName name="cccc">#REF!</definedName>
    <definedName name="ccccc" localSheetId="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6" hidden="1">{"TAB1",#N/A,TRUE,"GENERAL";"TAB2",#N/A,TRUE,"GENERAL";"TAB3",#N/A,TRUE,"GENERAL";"TAB4",#N/A,TRUE,"GENERAL";"TAB5",#N/A,TRUE,"GENERAL"}</definedName>
    <definedName name="ccccc" localSheetId="2">#REF!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 localSheetId="7">#REF!</definedName>
    <definedName name="CCCCCC">#REF!</definedName>
    <definedName name="CCT" localSheetId="1">#REF!</definedName>
    <definedName name="CCT" localSheetId="6">#REF!</definedName>
    <definedName name="CCT" localSheetId="0">#REF!</definedName>
    <definedName name="CCT">#REF!</definedName>
    <definedName name="CCTO122" localSheetId="2">#REF!</definedName>
    <definedName name="CCTO122">#REF!</definedName>
    <definedName name="CCTO1225" localSheetId="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1">#REF!</definedName>
    <definedName name="ccto210" localSheetId="7">#REF!</definedName>
    <definedName name="ccto210" localSheetId="6">#REF!</definedName>
    <definedName name="ccto210" localSheetId="0">#REF!</definedName>
    <definedName name="ccto210">#REF!</definedName>
    <definedName name="CCTOP">#REF!</definedName>
    <definedName name="cctotapa">#REF!</definedName>
    <definedName name="ccuuaa">#REF!</definedName>
    <definedName name="ccxcccc" localSheetId="2">#REF!</definedName>
    <definedName name="ccxcccc">#REF!</definedName>
    <definedName name="cd" localSheetId="2">#REF!</definedName>
    <definedName name="cd">#REF!</definedName>
    <definedName name="CdadCalidad" localSheetId="2">#REF!</definedName>
    <definedName name="CdadCalidad">#REF!</definedName>
    <definedName name="CdadCalidades" localSheetId="2">#REF!</definedName>
    <definedName name="CdadCalidades">#REF!</definedName>
    <definedName name="CdadNoFactura" localSheetId="2">#REF!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7" hidden="1">{"via1",#N/A,TRUE,"general";"via2",#N/A,TRUE,"general";"via3",#N/A,TRUE,"general"}</definedName>
    <definedName name="cdcdc" localSheetId="6" hidden="1">{"via1",#N/A,TRUE,"general";"via2",#N/A,TRUE,"general";"via3",#N/A,TRUE,"general"}</definedName>
    <definedName name="cdcdc" localSheetId="2">#REF!</definedName>
    <definedName name="cdcdc" localSheetId="0" hidden="1">{"via1",#N/A,TRUE,"general";"via2",#N/A,TRUE,"general";"via3",#N/A,TRUE,"general"}</definedName>
    <definedName name="cdcdc" hidden="1">{"via1",#N/A,TRUE,"general";"via2",#N/A,TRUE,"general";"via3",#N/A,TRUE,"general"}</definedName>
    <definedName name="CDCT" localSheetId="2">#REF!</definedName>
    <definedName name="CDCT">#REF!</definedName>
    <definedName name="CDctrl">#REF!</definedName>
    <definedName name="CDE" localSheetId="1">#REF!</definedName>
    <definedName name="CDE" localSheetId="6">#REF!</definedName>
    <definedName name="CDE" localSheetId="0">#REF!</definedName>
    <definedName name="CDE">#REF!</definedName>
    <definedName name="cdfgrtfd" localSheetId="1" hidden="1">#REF!</definedName>
    <definedName name="cdfgrtfd" localSheetId="6" hidden="1">#REF!</definedName>
    <definedName name="cdfgrtfd" localSheetId="0" hidden="1">#REF!</definedName>
    <definedName name="cdfgrtfd" hidden="1">#REF!</definedName>
    <definedName name="CDIRECTO">#REF!</definedName>
    <definedName name="cds" localSheetId="3" hidden="1">{#N/A,#N/A,FALSE,"sumi ";#N/A,#N/A,FALSE,"RESUMEN"}</definedName>
    <definedName name="cds" localSheetId="4" hidden="1">{#N/A,#N/A,FALSE,"sumi ";#N/A,#N/A,FALSE,"RESUMEN"}</definedName>
    <definedName name="cds" hidden="1">{#N/A,#N/A,FALSE,"sumi ";#N/A,#N/A,FALSE,"RESUMEN"}</definedName>
    <definedName name="CDS_V_INDICES_CIRCUITO_CAUSA" localSheetId="3">#REF!</definedName>
    <definedName name="CDS_V_INDICES_CIRCUITO_CAUSA" localSheetId="4">#REF!</definedName>
    <definedName name="CDS_V_INDICES_CIRCUITO_CAUSA" localSheetId="2">#REF!</definedName>
    <definedName name="CDS_V_INDICES_CIRCUITO_CAUSA">#REF!</definedName>
    <definedName name="Ce" localSheetId="2">#REF!</definedName>
    <definedName name="Ce">#REF!</definedName>
    <definedName name="CEBLANCO" localSheetId="2">#REF!</definedName>
    <definedName name="CEBLANCO">#REF!</definedName>
    <definedName name="ceerf" localSheetId="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6" hidden="1">{"TAB1",#N/A,TRUE,"GENERAL";"TAB2",#N/A,TRUE,"GENERAL";"TAB3",#N/A,TRUE,"GENERAL";"TAB4",#N/A,TRUE,"GENERAL";"TAB5",#N/A,TRUE,"GENERAL"}</definedName>
    <definedName name="ceerf" localSheetId="2">#REF!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dCanti" localSheetId="2">#REF!</definedName>
    <definedName name="CeldCanti">#REF!</definedName>
    <definedName name="CELDVRUNIT1" localSheetId="2">#REF!</definedName>
    <definedName name="CELDVRUNIT1">#REF!</definedName>
    <definedName name="CEMENTO" localSheetId="1">#REF!</definedName>
    <definedName name="CEMENTO" localSheetId="7">#REF!</definedName>
    <definedName name="CEMENTO" localSheetId="2">#REF!</definedName>
    <definedName name="CEMENTO">#REF!</definedName>
    <definedName name="CEMENTO_BLANCO" localSheetId="2">#REF!</definedName>
    <definedName name="CEMENTO_BLANCO">#REF!</definedName>
    <definedName name="CEMENTO_GRIS" localSheetId="2">#REF!</definedName>
    <definedName name="CEMENTO_GRIS">#REF!</definedName>
    <definedName name="CEMENTO_GRIS_POR_KG" localSheetId="2">#REF!</definedName>
    <definedName name="CEMENTO_GRIS_POR_KG">#REF!</definedName>
    <definedName name="CEMENTO_KG_M3">#REF!</definedName>
    <definedName name="Cemento_x_kg">#REF!</definedName>
    <definedName name="CEMENTO99">#REF!</definedName>
    <definedName name="CEMENTOBLANCO" localSheetId="2">#REF!</definedName>
    <definedName name="CEMENTOBLANCO">#REF!</definedName>
    <definedName name="CEMENTOBLANCO99">#REF!</definedName>
    <definedName name="CEMENTOGRIS" localSheetId="2">#REF!</definedName>
    <definedName name="CEMENTOGRIS">#REF!</definedName>
    <definedName name="centros">#REF!</definedName>
    <definedName name="CERA" localSheetId="2">#REF!</definedName>
    <definedName name="CERA">#REF!</definedName>
    <definedName name="CERAMICA" localSheetId="2">#REF!</definedName>
    <definedName name="CERAMICA">#REF!</definedName>
    <definedName name="CERAMICA_PARA_BAÑOS_Y_MESONES" localSheetId="2">#REF!</definedName>
    <definedName name="CERAMICA_PARA_BAÑOS_Y_MESONES">#REF!</definedName>
    <definedName name="CERAMICA_PARA_PISOS_TRAFICO_5_ANTIDESLIZANTE">#REF!</definedName>
    <definedName name="CERCHA">#REF!</definedName>
    <definedName name="CERCHA_METALICA_EN_ANGULO" localSheetId="2">#REF!</definedName>
    <definedName name="CERCHA_METALICA_EN_ANGULO">#REF!</definedName>
    <definedName name="CERCHA_METALICA_SEGÚN_DISEÑOS_INCLUYE_PLATINAS" localSheetId="2">#REF!</definedName>
    <definedName name="CERCHA_METALICA_SEGÚN_DISEÑOS_INCLUYE_PLATINAS">#REF!</definedName>
    <definedName name="cerchametalica" localSheetId="2">#REF!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SPEDON">#REF!</definedName>
    <definedName name="Cf">#REF!</definedName>
    <definedName name="Cg">#REF!</definedName>
    <definedName name="CGDI01" localSheetId="1">#REF!</definedName>
    <definedName name="CGDI01" localSheetId="6">#REF!</definedName>
    <definedName name="CGDI01" localSheetId="0">#REF!</definedName>
    <definedName name="CGDI01">#REF!</definedName>
    <definedName name="CGDI02" localSheetId="1">#REF!</definedName>
    <definedName name="CGDI02" localSheetId="6">#REF!</definedName>
    <definedName name="CGDI02" localSheetId="0">#REF!</definedName>
    <definedName name="CGDI02">#REF!</definedName>
    <definedName name="CGDI03" localSheetId="1">#REF!</definedName>
    <definedName name="CGDI03" localSheetId="6">#REF!</definedName>
    <definedName name="CGDI03" localSheetId="0">#REF!</definedName>
    <definedName name="CGDI03">#REF!</definedName>
    <definedName name="CGDI04" localSheetId="1">#REF!</definedName>
    <definedName name="CGDI04" localSheetId="6">#REF!</definedName>
    <definedName name="CGDI04" localSheetId="0">#REF!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1">#REF!</definedName>
    <definedName name="Ch" localSheetId="6">#REF!</definedName>
    <definedName name="Ch" localSheetId="2">#REF!</definedName>
    <definedName name="Ch" localSheetId="0">#REF!</definedName>
    <definedName name="Ch">#REF!</definedName>
    <definedName name="CHAPA" localSheetId="2">#REF!</definedName>
    <definedName name="CHAPA">#REF!</definedName>
    <definedName name="CHAPAMET" localSheetId="2">#REF!</definedName>
    <definedName name="CHAPAMET">#REF!</definedName>
    <definedName name="CHAZO_METALICO_3_8" localSheetId="2">#REF!</definedName>
    <definedName name="CHAZO_METALICO_3_8">#REF!</definedName>
    <definedName name="CHAZOS_EXPANSIVO_5_8_X_2_1_2" localSheetId="2">#REF!</definedName>
    <definedName name="CHAZOS_EXPANSIVO_5_8_X_2_1_2">#REF!</definedName>
    <definedName name="CHECK" localSheetId="3">IF(AND(#REF!=#REF!,#REF!=#REF!,#REF!=#REF!),"ok","ojo")</definedName>
    <definedName name="CHECK" localSheetId="4">IF(AND(#REF!=#REF!,#REF!=#REF!,#REF!=#REF!),"ok","ojo")</definedName>
    <definedName name="CHECK">IF(AND(#REF!=#REF!,#REF!=#REF!,#REF!=#REF!),"ok","ojo")</definedName>
    <definedName name="CHEQU" localSheetId="2">#REF!</definedName>
    <definedName name="CHEQU">#REF!</definedName>
    <definedName name="CHEQUE_CORTINA_1" localSheetId="2">#REF!</definedName>
    <definedName name="CHEQUE_CORTINA_1">#REF!</definedName>
    <definedName name="CHEQUE12" localSheetId="2">#REF!</definedName>
    <definedName name="CHEQUE12">#REF!</definedName>
    <definedName name="CHEQUE34" localSheetId="2">#REF!</definedName>
    <definedName name="CHEQUE34">#REF!</definedName>
    <definedName name="CHINA" localSheetId="2">#REF!</definedName>
    <definedName name="CHINA">#REF!</definedName>
    <definedName name="CHK_PU" localSheetId="1">#REF!</definedName>
    <definedName name="CHK_PU" localSheetId="6">#REF!</definedName>
    <definedName name="CHK_PU" localSheetId="0">#REF!</definedName>
    <definedName name="CHK_PU">#REF!</definedName>
    <definedName name="CHP" localSheetId="1">#REF!</definedName>
    <definedName name="CHP" localSheetId="6">#REF!</definedName>
    <definedName name="CHP" localSheetId="0">#REF!</definedName>
    <definedName name="CHP">#REF!</definedName>
    <definedName name="Ci" localSheetId="2">#REF!</definedName>
    <definedName name="Ci">#REF!</definedName>
    <definedName name="CICLOPEO" localSheetId="2">#REF!</definedName>
    <definedName name="CICLOPEO">#REF!</definedName>
    <definedName name="CIELO" localSheetId="2">#REF!</definedName>
    <definedName name="CIELO">#REF!</definedName>
    <definedName name="CILINDROS" localSheetId="2">#REF!</definedName>
    <definedName name="CILINDROS">#REF!</definedName>
    <definedName name="cinco" localSheetId="2">#REF!</definedName>
    <definedName name="cinco">#REF!</definedName>
    <definedName name="CIndPresup" localSheetId="2">#REF!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 localSheetId="2">#REF!</definedName>
    <definedName name="CINTAAISLANTE">#REF!</definedName>
    <definedName name="CINTAPVC" localSheetId="2">#REF!</definedName>
    <definedName name="CINTAPVC">#REF!</definedName>
    <definedName name="CINTAR">#REF!</definedName>
    <definedName name="CINTAREFLECTIVA" localSheetId="2">#REF!</definedName>
    <definedName name="CINTAREFLECTIVA">#REF!</definedName>
    <definedName name="CINTATEFLON" localSheetId="2">#REF!</definedName>
    <definedName name="CINTATEFLON">#REF!</definedName>
    <definedName name="Cintilla_de_Poliuretano" localSheetId="2">#REF!</definedName>
    <definedName name="Cintilla_de_Poliuretano">#REF!</definedName>
    <definedName name="CIR" localSheetId="1">IF([0]!LG=9,IF(ISERROR([0]!PVT),"",[0]!PVT),"")</definedName>
    <definedName name="CIR" localSheetId="3">IF([0]!LG=9,IF(ISERROR([0]!PVT),"",[0]!PVT),"")</definedName>
    <definedName name="CIR" localSheetId="4">IF([0]!LG=9,IF(ISERROR([0]!PVT),"",[0]!PVT),"")</definedName>
    <definedName name="CIR" localSheetId="6">IF([0]!LG=9,IF(ISERROR([0]!PVT),"",[0]!PVT),"")</definedName>
    <definedName name="CIR" localSheetId="2">IF([0]!LG=9,IF(ISERROR([0]!PVT),"",[0]!PVT),"")</definedName>
    <definedName name="CIR">IF([0]!LG=9,IF(ISERROR([0]!PVT),"",[0]!PVT),"")</definedName>
    <definedName name="CIRCUITOS" localSheetId="3">#REF!</definedName>
    <definedName name="CIRCUITOS" localSheetId="4">#REF!</definedName>
    <definedName name="CIRCUITOS">#REF!</definedName>
    <definedName name="CIRCUNVALAR" localSheetId="2">#REF!</definedName>
    <definedName name="CIRCUNVALAR">#REF!</definedName>
    <definedName name="CISNEROS" localSheetId="1">#REF!</definedName>
    <definedName name="CISNEROS" localSheetId="6">#REF!</definedName>
    <definedName name="CISNEROS" localSheetId="0">#REF!</definedName>
    <definedName name="CISNEROS">#REF!</definedName>
    <definedName name="Ciudades">#REF!</definedName>
    <definedName name="CIZALLA" localSheetId="2">#REF!</definedName>
    <definedName name="CIZALLA">#REF!</definedName>
    <definedName name="Cj" localSheetId="2">#REF!</definedName>
    <definedName name="Cj">#REF!</definedName>
    <definedName name="CJPZ" localSheetId="2">#REF!</definedName>
    <definedName name="CJPZ">#REF!</definedName>
    <definedName name="cjsa" localSheetId="1" hidden="1">#REF!</definedName>
    <definedName name="cjsa" localSheetId="6" hidden="1">#REF!</definedName>
    <definedName name="cjsa" localSheetId="0" hidden="1">#REF!</definedName>
    <definedName name="cjsa" hidden="1">#REF!</definedName>
    <definedName name="Ck">#REF!</definedName>
    <definedName name="CL" localSheetId="1">#REF!</definedName>
    <definedName name="CL" localSheetId="6">#REF!</definedName>
    <definedName name="CL" localSheetId="2">#REF!</definedName>
    <definedName name="CL" localSheetId="0">#REF!</definedName>
    <definedName name="CL">#REF!</definedName>
    <definedName name="clase">#REF!</definedName>
    <definedName name="clavo">#REF!</definedName>
    <definedName name="Cll">#REF!</definedName>
    <definedName name="Cm">#REF!</definedName>
    <definedName name="cmf">#REF!</definedName>
    <definedName name="CMIBLE" localSheetId="1">#REF!</definedName>
    <definedName name="CMIBLE" localSheetId="6">#REF!</definedName>
    <definedName name="CMIBLE" localSheetId="0">#REF!</definedName>
    <definedName name="CMIBLE">#REF!</definedName>
    <definedName name="CMIBLE1" localSheetId="1">#REF!</definedName>
    <definedName name="CMIBLE1" localSheetId="6">#REF!</definedName>
    <definedName name="CMIBLE1" localSheetId="0">#REF!</definedName>
    <definedName name="CMIBLE1">#REF!</definedName>
    <definedName name="Cn" localSheetId="2">#REF!</definedName>
    <definedName name="Cn">#REF!</definedName>
    <definedName name="Cñ">#REF!</definedName>
    <definedName name="co">#REF!</definedName>
    <definedName name="Cod" localSheetId="1">#REF!</definedName>
    <definedName name="Cod" localSheetId="6">#REF!</definedName>
    <definedName name="Cod" localSheetId="0">#REF!</definedName>
    <definedName name="Cod">#REF!</definedName>
    <definedName name="CodActEco">#REF!</definedName>
    <definedName name="CODAPU" localSheetId="2">#REF!</definedName>
    <definedName name="CODAPU">#REF!</definedName>
    <definedName name="codigo" localSheetId="1">#REF!,#REF!</definedName>
    <definedName name="codigo" localSheetId="6">#REF!,#REF!</definedName>
    <definedName name="Codigo" comment="Codigo Insumo" localSheetId="2">#REF!</definedName>
    <definedName name="codigo" localSheetId="0">#REF!,#REF!</definedName>
    <definedName name="codigo">#REF!,#REF!</definedName>
    <definedName name="codigo_actividad" localSheetId="3">IF(LEN(#REF!)=7,#REF!,IF(LEN(#REF!)=7,"",#REF!))</definedName>
    <definedName name="codigo_actividad" localSheetId="4">IF(LEN(#REF!)=7,#REF!,IF(LEN(#REF!)=7,"",#REF!))</definedName>
    <definedName name="codigo_actividad" localSheetId="2">IF(LEN(#REF!)=7,#REF!,IF(LEN(#REF!)=7,"",#REF!))</definedName>
    <definedName name="codigo_actividad">IF(LEN(#REF!)=7,#REF!,IF(LEN(#REF!)=7,"",#REF!))</definedName>
    <definedName name="Codigo_M.Obra" comment="Mano de obra ">#REF!</definedName>
    <definedName name="CodigoInversion" localSheetId="1">#REF!</definedName>
    <definedName name="CodigoInversion" localSheetId="6">#REF!</definedName>
    <definedName name="CodigoInversion" localSheetId="0">#REF!</definedName>
    <definedName name="CodigoInversion">#REF!</definedName>
    <definedName name="CodigoProyecto" localSheetId="1">#REF!</definedName>
    <definedName name="CodigoProyecto" localSheetId="6">#REF!</definedName>
    <definedName name="CodigoProyecto" localSheetId="0">#REF!</definedName>
    <definedName name="CodigoProyecto">#REF!</definedName>
    <definedName name="Codigos" localSheetId="1">#REF!</definedName>
    <definedName name="Codigos" localSheetId="6">#REF!</definedName>
    <definedName name="codigos" localSheetId="2">#REF!</definedName>
    <definedName name="Codigos" localSheetId="0">#REF!</definedName>
    <definedName name="Codigos">#REF!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 localSheetId="2">#REF!</definedName>
    <definedName name="CODO_PVC_4">#REF!</definedName>
    <definedName name="CODO_PVC_6" localSheetId="2">#REF!</definedName>
    <definedName name="CODO_PVC_6">#REF!</definedName>
    <definedName name="CODO_PVC_AGUAS_LLUVIAS_3" localSheetId="2">#REF!</definedName>
    <definedName name="CODO_PVC_AGUAS_LLUVIAS_3">#REF!</definedName>
    <definedName name="CODO_PVC_AGUAS_LLUVIAS_4" localSheetId="2">#REF!</definedName>
    <definedName name="CODO_PVC_AGUAS_LLUVIAS_4">#REF!</definedName>
    <definedName name="CODO_PVC_SANITARIO_2" localSheetId="2">#REF!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 localSheetId="2">#REF!</definedName>
    <definedName name="CODO_SANITARIO_PVC_45x110">#REF!</definedName>
    <definedName name="CODO_SANITARIO_PVC_45x160" localSheetId="2">#REF!</definedName>
    <definedName name="CODO_SANITARIO_PVC_45x160">#REF!</definedName>
    <definedName name="CODO10" localSheetId="2">#REF!</definedName>
    <definedName name="CODO10">#REF!</definedName>
    <definedName name="codo160x90" localSheetId="2">#REF!</definedName>
    <definedName name="codo160x90">#REF!</definedName>
    <definedName name="CODO16X11" localSheetId="2">#REF!</definedName>
    <definedName name="CODO16X11">#REF!</definedName>
    <definedName name="CODO16X45">#REF!</definedName>
    <definedName name="CODO16X90">#REF!</definedName>
    <definedName name="CODO3">#REF!</definedName>
    <definedName name="CODO3_2">#REF!</definedName>
    <definedName name="CODO3X11">#REF!</definedName>
    <definedName name="CODO3X32">#REF!</definedName>
    <definedName name="CODO3X45">#REF!</definedName>
    <definedName name="CODO3X90" localSheetId="2">#REF!</definedName>
    <definedName name="CODO3X90">#REF!</definedName>
    <definedName name="CODO4X45">#REF!</definedName>
    <definedName name="CODO4X90" localSheetId="2">#REF!</definedName>
    <definedName name="CODO4X90">#REF!</definedName>
    <definedName name="CODO6X22" localSheetId="2">#REF!</definedName>
    <definedName name="CODO6X22">#REF!</definedName>
    <definedName name="codo6x45nova" localSheetId="2">#REF!</definedName>
    <definedName name="codo6x45nova">#REF!</definedName>
    <definedName name="CODO8X22">#REF!</definedName>
    <definedName name="CODO8X45">#REF!</definedName>
    <definedName name="CODO8X90">#REF!</definedName>
    <definedName name="CODOPVC12">#REF!</definedName>
    <definedName name="CODOS" localSheetId="1">#REF!</definedName>
    <definedName name="CODOS" localSheetId="6">#REF!</definedName>
    <definedName name="CODOS" localSheetId="0">#REF!</definedName>
    <definedName name="CODOS">#REF!</definedName>
    <definedName name="cogvsiruj">#REF!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 localSheetId="2">IF(LEN(#REF!)=9,ROUNDUP(SUM(#REF!),0),"")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LAR_DE_DERIVACION_2____1_2" localSheetId="2">#REF!</definedName>
    <definedName name="COLLAR_DE_DERIVACION_2____1_2">#REF!</definedName>
    <definedName name="COLLAR_DE_DERIVACION_2__X_1" localSheetId="2">#REF!</definedName>
    <definedName name="COLLAR_DE_DERIVACION_2__X_1">#REF!</definedName>
    <definedName name="COLLAR_DE_DERIVACION_3____1_2" localSheetId="2">#REF!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 localSheetId="2">#REF!</definedName>
    <definedName name="COLLARIN">#REF!</definedName>
    <definedName name="COLON" localSheetId="1">#REF!</definedName>
    <definedName name="COLON" localSheetId="6">#REF!</definedName>
    <definedName name="COLON" localSheetId="0">#REF!</definedName>
    <definedName name="COLON">#REF!</definedName>
    <definedName name="ColTap">#REF!</definedName>
    <definedName name="columna" localSheetId="2">#REF!</definedName>
    <definedName name="columna">#REF!</definedName>
    <definedName name="COLUMNA_METALICA_d_10_E_5MM" localSheetId="2">#REF!</definedName>
    <definedName name="COLUMNA_METALICA_d_10_E_5MM">#REF!</definedName>
    <definedName name="COLUMNA2020" localSheetId="2">#REF!</definedName>
    <definedName name="COLUMNA2020">#REF!</definedName>
    <definedName name="COLUMNA3030">#REF!</definedName>
    <definedName name="COLUMNA4030">#REF!</definedName>
    <definedName name="COLUMNETA">#REF!</definedName>
    <definedName name="Com">#REF!</definedName>
    <definedName name="COMIDA" localSheetId="1">#REF!</definedName>
    <definedName name="COMIDA" localSheetId="6">#REF!</definedName>
    <definedName name="COMIDA" localSheetId="0">#REF!</definedName>
    <definedName name="COMIDA">#REF!</definedName>
    <definedName name="comp">25000</definedName>
    <definedName name="compactacion" localSheetId="2">#REF!</definedName>
    <definedName name="compactacion">#REF!</definedName>
    <definedName name="Compactador_Manual_Saltarín" localSheetId="2">#REF!</definedName>
    <definedName name="Compactador_Manual_Saltarín">#REF!</definedName>
    <definedName name="Compilado" localSheetId="2">#REF!</definedName>
    <definedName name="Compilado">#REF!</definedName>
    <definedName name="componentes">#REF!</definedName>
    <definedName name="COMPRESOR">#REF!</definedName>
    <definedName name="Compresor__Barrido_y_soplado">#REF!</definedName>
    <definedName name="Compresor_120_HP__con_martillo.">#REF!</definedName>
    <definedName name="Compresores" localSheetId="1">#REF!</definedName>
    <definedName name="Compresores" localSheetId="6">#REF!</definedName>
    <definedName name="Compresores" localSheetId="0">#REF!</definedName>
    <definedName name="Compresores">#REF!</definedName>
    <definedName name="compuerta">#REF!</definedName>
    <definedName name="comun">10000</definedName>
    <definedName name="CON_3000" localSheetId="2">#REF!</definedName>
    <definedName name="CON_3000">#REF!</definedName>
    <definedName name="CON_HTA">SUMIFS(#REF!,#REF!,#REF!,#REF!,"mo")</definedName>
    <definedName name="CON_HTA_APU">SUMIFS(#REF!,#REF!,#REF!,#REF!,"mo")</definedName>
    <definedName name="Concepto" localSheetId="2">#REF!</definedName>
    <definedName name="Concepto">#REF!</definedName>
    <definedName name="CONCRE124" localSheetId="2">#REF!</definedName>
    <definedName name="CONCRE124">#REF!</definedName>
    <definedName name="concre15" localSheetId="2">#REF!</definedName>
    <definedName name="concre15">#REF!</definedName>
    <definedName name="CONCRE25" localSheetId="2">#REF!</definedName>
    <definedName name="CONCRE25">#REF!</definedName>
    <definedName name="concre3000">#REF!</definedName>
    <definedName name="concre35">#REF!</definedName>
    <definedName name="CONCRETO_2000">#REF!</definedName>
    <definedName name="CONCRETO_2000_PSI" localSheetId="2">#REF!</definedName>
    <definedName name="CONCRETO_2000_PSI">#REF!</definedName>
    <definedName name="CONCRETO_3000_PSI" localSheetId="2">#REF!</definedName>
    <definedName name="CONCRETO_3000_PSI">#REF!</definedName>
    <definedName name="CONCRETO_3500_PSI" localSheetId="2">#REF!</definedName>
    <definedName name="CONCRETO_3500_PSI">#REF!</definedName>
    <definedName name="CONCRETO_CICLOPEO_2500_PSI">#REF!</definedName>
    <definedName name="CONCRETO_CICLOPEO_3000_PSI">#REF!</definedName>
    <definedName name="CONCRETO_MR___3_8">#REF!</definedName>
    <definedName name="Concreto_Premezclado_MR_42_Mpa">#REF!</definedName>
    <definedName name="CONCRETO123">#REF!</definedName>
    <definedName name="concreto14" localSheetId="2">#REF!</definedName>
    <definedName name="concreto14">#REF!</definedName>
    <definedName name="CONCRETO20" localSheetId="2">#REF!</definedName>
    <definedName name="CONCRETO20">#REF!</definedName>
    <definedName name="CONCRETO2000" localSheetId="2">#REF!</definedName>
    <definedName name="CONCRETO2000">#REF!</definedName>
    <definedName name="concreto25">#REF!</definedName>
    <definedName name="CONCRETO2500">#REF!</definedName>
    <definedName name="CONCRETO30">#REF!</definedName>
    <definedName name="CONCRETO3000">#REF!</definedName>
    <definedName name="concreto35">#REF!</definedName>
    <definedName name="CONCRETOATRAQUE">#REF!</definedName>
    <definedName name="CONCRETOATRAQUE_2">#REF!</definedName>
    <definedName name="CONCRETOF">#REF!</definedName>
    <definedName name="concretoplaca">#REF!</definedName>
    <definedName name="CONDI1">#REF!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ultor">#REF!</definedName>
    <definedName name="CONT">#REF!</definedName>
    <definedName name="CONTACTOR_TRIPOLAR_30_AMP_ABB" localSheetId="2">#REF!</definedName>
    <definedName name="CONTACTOR_TRIPOLAR_30_AMP_ABB">#REF!</definedName>
    <definedName name="CONTENEDOR_DE_RAICES" localSheetId="2">#REF!</definedName>
    <definedName name="CONTENEDOR_DE_RAICES">#REF!</definedName>
    <definedName name="Contratante" localSheetId="2">#REF!</definedName>
    <definedName name="Contratante">#REF!</definedName>
    <definedName name="Contrato" localSheetId="2">#REF!</definedName>
    <definedName name="CONTRATO">#REF!</definedName>
    <definedName name="Coordinador">#REF!</definedName>
    <definedName name="COPIA" localSheetId="1">'APU (Entidad) '!ERR</definedName>
    <definedName name="COPIA" localSheetId="3">CRONOGRAMA!ERR</definedName>
    <definedName name="COPIA" localSheetId="4">'FLUJO DE FONDOS'!ERR</definedName>
    <definedName name="COPIA" localSheetId="7">'INDICAR CÓDIGO DEL ITEM DE PAGO'!ERR</definedName>
    <definedName name="COPIA" localSheetId="6">'MEMORIAS (Entidad) (2)'!ERR</definedName>
    <definedName name="COPIA" localSheetId="2">#REF!</definedName>
    <definedName name="COPIA" localSheetId="0">'PRESUPUESTO OFICIAL (Entidad.)'!ERR</definedName>
    <definedName name="COPIA">[0]!ERR</definedName>
    <definedName name="COPIA1" localSheetId="1">#REF!</definedName>
    <definedName name="COPIA1" localSheetId="6">#REF!</definedName>
    <definedName name="COPIA1" localSheetId="0">#REF!</definedName>
    <definedName name="COPIA1">#REF!</definedName>
    <definedName name="COPIA2" localSheetId="1">#REF!</definedName>
    <definedName name="COPIA2" localSheetId="6">#REF!</definedName>
    <definedName name="COPIA2" localSheetId="0">#REF!</definedName>
    <definedName name="COPIA2">#REF!</definedName>
    <definedName name="copiao4" localSheetId="1">'APU (Entidad) '!ERR</definedName>
    <definedName name="copiao4" localSheetId="3">CRONOGRAMA!ERR</definedName>
    <definedName name="copiao4" localSheetId="4">'FLUJO DE FONDOS'!ERR</definedName>
    <definedName name="copiao4" localSheetId="7">'INDICAR CÓDIGO DEL ITEM DE PAGO'!ERR</definedName>
    <definedName name="copiao4" localSheetId="6">'MEMORIAS (Entidad) (2)'!ERR</definedName>
    <definedName name="copiao4" localSheetId="2">'MEMORIAS DE CÁLCULO OK'!ERR</definedName>
    <definedName name="copiao4" localSheetId="0">'PRESUPUESTO OFICIAL (Entidad.)'!ERR</definedName>
    <definedName name="copiao4">[0]!ERR</definedName>
    <definedName name="CORRALES_PORCINOS" localSheetId="3">#REF!</definedName>
    <definedName name="CORRALES_PORCINOS" localSheetId="4">#REF!</definedName>
    <definedName name="CORRALES_PORCINOS" localSheetId="2">#REF!</definedName>
    <definedName name="CORRALES_PORCINOS">#REF!</definedName>
    <definedName name="CORRALES_VACUNOS" localSheetId="2">#REF!</definedName>
    <definedName name="CORRALES_VACUNOS">#REF!</definedName>
    <definedName name="CORREA" localSheetId="2">#REF!</definedName>
    <definedName name="CORREA">#REF!</definedName>
    <definedName name="CORREA31.5" localSheetId="2">#REF!</definedName>
    <definedName name="CORREA31.5">#REF!</definedName>
    <definedName name="CORREAMET" localSheetId="2">#REF!</definedName>
    <definedName name="CORREAMET">#REF!</definedName>
    <definedName name="correametalica" localSheetId="2">#REF!</definedName>
    <definedName name="correametalica">#REF!</definedName>
    <definedName name="corri" localSheetId="1">'APU (Entidad) '!ERR</definedName>
    <definedName name="corri" localSheetId="3">CRONOGRAMA!ERR</definedName>
    <definedName name="corri" localSheetId="4">'FLUJO DE FONDOS'!ERR</definedName>
    <definedName name="corri" localSheetId="7">'INDICAR CÓDIGO DEL ITEM DE PAGO'!ERR</definedName>
    <definedName name="corri" localSheetId="6">'MEMORIAS (Entidad) (2)'!ERR</definedName>
    <definedName name="corri" localSheetId="2">'MEMORIAS DE CÁLCULO OK'!ERR</definedName>
    <definedName name="corri" localSheetId="0">'PRESUPUESTO OFICIAL (Entidad.)'!ERR</definedName>
    <definedName name="corri">[0]!ERR</definedName>
    <definedName name="cort">30000</definedName>
    <definedName name="CORTACIRCUITOS_MONOPOLARES" localSheetId="3">#REF!</definedName>
    <definedName name="CORTACIRCUITOS_MONOPOLARES" localSheetId="4">#REF!</definedName>
    <definedName name="CORTACIRCUITOS_MONOPOLARES" localSheetId="2">#REF!</definedName>
    <definedName name="CORTACIRCUITOS_MONOPOLARES">#REF!</definedName>
    <definedName name="CORTADORA_DE_PAVIMENTO" localSheetId="2">#REF!</definedName>
    <definedName name="CORTADORA_DE_PAVIMENTO">#REF!</definedName>
    <definedName name="CORTASOL_METALICO_SEGÚN_PLANOS" localSheetId="2">#REF!</definedName>
    <definedName name="CORTASOL_METALICO_SEGÚN_PLANOS">#REF!</definedName>
    <definedName name="CORTE">#REF!</definedName>
    <definedName name="CORTE_Y_SELLO_DE_JUNTAS">#REF!</definedName>
    <definedName name="corterocoso" localSheetId="2">#REF!</definedName>
    <definedName name="corterocoso">#REF!</definedName>
    <definedName name="CORTINA_METALICA_ENROLLABLE" localSheetId="2">#REF!</definedName>
    <definedName name="CORTINA_METALICA_ENROLLABLE">#REF!</definedName>
    <definedName name="CosteoConsultoria" localSheetId="2">#REF!</definedName>
    <definedName name="CosteoConsultoria">#REF!</definedName>
    <definedName name="COSTIND">#REF!</definedName>
    <definedName name="COSTO_EQUIPO">#REF!</definedName>
    <definedName name="COSTO_FRENTE">#REF!</definedName>
    <definedName name="COSTO_MATERIAL">#REF!</definedName>
    <definedName name="COSTO_PERSONAL">#REF!</definedName>
    <definedName name="COSTO_TRANSPORTE">#REF!</definedName>
    <definedName name="costo2" localSheetId="1" hidden="1">#REF!</definedName>
    <definedName name="costo2" localSheetId="6" hidden="1">#REF!</definedName>
    <definedName name="costo2" localSheetId="0" hidden="1">#REF!</definedName>
    <definedName name="costo2" hidden="1">#REF!</definedName>
    <definedName name="COSTODIRECTO" localSheetId="1">#REF!</definedName>
    <definedName name="COSTODIRECTO" localSheetId="7">#REF!</definedName>
    <definedName name="COSTODIRECTO" localSheetId="6">#REF!</definedName>
    <definedName name="COSTODIRECTO" localSheetId="2">#REF!</definedName>
    <definedName name="COSTODIRECTO" localSheetId="0">#REF!</definedName>
    <definedName name="COSTODIRECTO">#REF!</definedName>
    <definedName name="COSTODIRECTO_1">"#REF!"</definedName>
    <definedName name="CostoDirectoObra">#REF!</definedName>
    <definedName name="Costopérdidas" localSheetId="2">#REF!</definedName>
    <definedName name="Costopérdidas">#REF!</definedName>
    <definedName name="COSTOS" localSheetId="2">#REF!</definedName>
    <definedName name="COSTOS">#REF!</definedName>
    <definedName name="COSTOS_DIRECTOS" localSheetId="2">#REF!</definedName>
    <definedName name="COSTOS_DIRECTOS">#REF!</definedName>
    <definedName name="COTAS">#REF!</definedName>
    <definedName name="COTIZACION" localSheetId="2">#REF!</definedName>
    <definedName name="COTIZACION">#REF!</definedName>
    <definedName name="CotizacionARP" localSheetId="2">#REF!</definedName>
    <definedName name="CotizacionARP">#REF!</definedName>
    <definedName name="cp" localSheetId="2">#REF!</definedName>
    <definedName name="cp">#REF!</definedName>
    <definedName name="CPDO8X11">#REF!</definedName>
    <definedName name="CPF">#REF!</definedName>
    <definedName name="CPR">#REF!</definedName>
    <definedName name="Cq">#REF!</definedName>
    <definedName name="Cr">#REF!</definedName>
    <definedName name="credito_completa">#REF!</definedName>
    <definedName name="CRIT" localSheetId="1">#REF!</definedName>
    <definedName name="CRIT" localSheetId="6">#REF!</definedName>
    <definedName name="CRIT" localSheetId="0">#REF!</definedName>
    <definedName name="CRIT">#REF!</definedName>
    <definedName name="CRIT_APIAY" localSheetId="1">#REF!</definedName>
    <definedName name="CRIT_APIAY" localSheetId="6">#REF!</definedName>
    <definedName name="CRIT_APIAY" localSheetId="0">#REF!</definedName>
    <definedName name="CRIT_APIAY">#REF!</definedName>
    <definedName name="CRIT_CHICHI" localSheetId="1">#REF!</definedName>
    <definedName name="CRIT_CHICHI" localSheetId="6">#REF!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 localSheetId="1">#REF!</definedName>
    <definedName name="Criterios_IM" localSheetId="6">#REF!</definedName>
    <definedName name="Criterios_IM" localSheetId="2">#REF!</definedName>
    <definedName name="Criterios_IM" localSheetId="0">#REF!</definedName>
    <definedName name="Criterios_IM">#REF!</definedName>
    <definedName name="Criticidad">#REF!</definedName>
    <definedName name="Criticos" localSheetId="2">#REF!</definedName>
    <definedName name="Criticos">#REF!</definedName>
    <definedName name="CRP">#REF!</definedName>
    <definedName name="CRUCE_200_CANAL_S1" localSheetId="2">#REF!</definedName>
    <definedName name="CRUCE_200_CANAL_S1">#REF!</definedName>
    <definedName name="CRUCE_200_CANAL_S2" localSheetId="2">#REF!</definedName>
    <definedName name="CRUCE_200_CANAL_S2">#REF!</definedName>
    <definedName name="CRUCE_200_CANAL_S3" localSheetId="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#REF!</definedName>
    <definedName name="CRUZ3" localSheetId="2">#REF!</definedName>
    <definedName name="CRUZ3">#REF!</definedName>
    <definedName name="CRUZ4" localSheetId="2">#REF!</definedName>
    <definedName name="CRUZ4">#REF!</definedName>
    <definedName name="CRUZ4X3" localSheetId="2">#REF!</definedName>
    <definedName name="CRUZ4X3">#REF!</definedName>
    <definedName name="cs" localSheetId="1">#REF!</definedName>
    <definedName name="cs" localSheetId="6">#REF!</definedName>
    <definedName name="cs" localSheetId="0">#REF!</definedName>
    <definedName name="cs">#REF!</definedName>
    <definedName name="CS_AVG_SIZE" localSheetId="1">#REF!</definedName>
    <definedName name="CS_AVG_SIZE" localSheetId="6">#REF!</definedName>
    <definedName name="CS_AVG_SIZE" localSheetId="0">#REF!</definedName>
    <definedName name="CS_AVG_SIZE">#REF!</definedName>
    <definedName name="CS_WELDING" localSheetId="1">#REF!</definedName>
    <definedName name="CS_WELDING" localSheetId="6">#REF!</definedName>
    <definedName name="CS_WELDING" localSheetId="0">#REF!</definedName>
    <definedName name="CS_WELDING">#REF!</definedName>
    <definedName name="CSDFFD">#REF!</definedName>
    <definedName name="CT">#REF!</definedName>
    <definedName name="CTA" localSheetId="1">#REF!</definedName>
    <definedName name="CTA" localSheetId="7">#REF!</definedName>
    <definedName name="CTA" localSheetId="6">#REF!</definedName>
    <definedName name="CTA" localSheetId="0">#REF!</definedName>
    <definedName name="CTA">#REF!</definedName>
    <definedName name="CTE">#REF!</definedName>
    <definedName name="CTR">#REF!</definedName>
    <definedName name="CTRPAG">#REF!</definedName>
    <definedName name="CU" localSheetId="2">#REF!</definedName>
    <definedName name="CU">#REF!</definedName>
    <definedName name="CUAD_011" localSheetId="2">#REF!</definedName>
    <definedName name="CUAD_011">#REF!</definedName>
    <definedName name="CUAD_014" localSheetId="2">#REF!</definedName>
    <definedName name="CUAD_014">#REF!</definedName>
    <definedName name="CUAD_102" localSheetId="2">#REF!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__1_2_8__CONCRETOS" localSheetId="2">#REF!</definedName>
    <definedName name="CUADRILLA_A__1_2_8__CONCRETOS">#REF!</definedName>
    <definedName name="CUADRILLA_B__0_1_8__EXCAVACIONES_Y_RELLENOS" localSheetId="2">#REF!</definedName>
    <definedName name="CUADRILLA_B__0_1_8__EXCAVACIONES_Y_RELLENOS">#REF!</definedName>
    <definedName name="CUADRILLA_C__1_1_2__INSTALACIÓN_DE_TUBERIA_Y_ACCESORIOS" localSheetId="2">#REF!</definedName>
    <definedName name="CUADRILLA_C__1_1_2__INSTALACIÓN_DE_TUBERIA_Y_ACCESORIOS">#REF!</definedName>
    <definedName name="CUADRILLA_D__1_1_2__FIGURACIÓN_DE_HIERRO">#REF!</definedName>
    <definedName name="CUADRILLA_E__1_1_2__MAMPOSTERIA">#REF!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1">#REF!</definedName>
    <definedName name="cuadrillaa4">#REF!</definedName>
    <definedName name="Cuadrillas">#REF!</definedName>
    <definedName name="cuadrillas2" localSheetId="2">#REF!</definedName>
    <definedName name="cuadrillas2">#REF!</definedName>
    <definedName name="CUADRITO" localSheetId="2">#REF!</definedName>
    <definedName name="CUADRITO">#REF!</definedName>
    <definedName name="CUADRO" localSheetId="2">#REF!</definedName>
    <definedName name="CUADRO">#REF!</definedName>
    <definedName name="CUAL" localSheetId="1">'APU (Entidad) '!ERR</definedName>
    <definedName name="CUAL" localSheetId="3">CRONOGRAMA!ERR</definedName>
    <definedName name="CUAL" localSheetId="4">'FLUJO DE FONDOS'!ERR</definedName>
    <definedName name="CUAL" localSheetId="7">'INDICAR CÓDIGO DEL ITEM DE PAGO'!ERR</definedName>
    <definedName name="CUAL" localSheetId="6">'MEMORIAS (Entidad) (2)'!ERR</definedName>
    <definedName name="CUAL" localSheetId="2">'MEMORIAS DE CÁLCULO OK'!ERR</definedName>
    <definedName name="CUAL" localSheetId="0">'PRESUPUESTO OFICIAL (Entidad.)'!ERR</definedName>
    <definedName name="CUAL">[0]!ERR</definedName>
    <definedName name="CUAL_1">"[0]!err"</definedName>
    <definedName name="CUAL_10" localSheetId="2">#REF!</definedName>
    <definedName name="CUAL_10">#REF!</definedName>
    <definedName name="CUAL_3" localSheetId="2">#REF!</definedName>
    <definedName name="CUAL_3">#REF!</definedName>
    <definedName name="CUAL_9" localSheetId="2">#REF!</definedName>
    <definedName name="CUAL_9">#REF!</definedName>
    <definedName name="CUAPLO">#REF!</definedName>
    <definedName name="CUATOP">#REF!</definedName>
    <definedName name="CUBIERTAAC" localSheetId="2">#REF!</definedName>
    <definedName name="CUBIERTAAC">#REF!</definedName>
    <definedName name="cubiertaeternit" localSheetId="2">#REF!</definedName>
    <definedName name="cubiertaeternit">#REF!</definedName>
    <definedName name="CUBIERTAZ" localSheetId="2">#REF!</definedName>
    <definedName name="CUBIERTAZ">#REF!</definedName>
    <definedName name="CUBS" localSheetId="1">#REF!</definedName>
    <definedName name="CUBS" localSheetId="7">#REF!</definedName>
    <definedName name="CUBS" localSheetId="6">#REF!</definedName>
    <definedName name="CUBS" localSheetId="0">#REF!</definedName>
    <definedName name="CUBS">#REF!</definedName>
    <definedName name="CUCON">#REF!</definedName>
    <definedName name="CUEXC">#REF!</definedName>
    <definedName name="CUEZCO" localSheetId="2">#REF!</definedName>
    <definedName name="CUEZCO">#REF!</definedName>
    <definedName name="CUNET" localSheetId="1"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7" hidden="1">{"via1",#N/A,TRUE,"general";"via2",#N/A,TRUE,"general";"via3",#N/A,TRUE,"general"}</definedName>
    <definedName name="CUNET" localSheetId="6" hidden="1">{"via1",#N/A,TRUE,"general";"via2",#N/A,TRUE,"general";"via3",#N/A,TRUE,"general"}</definedName>
    <definedName name="CUNET" localSheetId="2">#REF!</definedName>
    <definedName name="CUNET" localSheetId="0" hidden="1">{"via1",#N/A,TRUE,"general";"via2",#N/A,TRUE,"general";"via3",#N/A,TRUE,"general"}</definedName>
    <definedName name="CUNET" hidden="1">{"via1",#N/A,TRUE,"general";"via2",#N/A,TRUE,"general";"via3",#N/A,TRUE,"general"}</definedName>
    <definedName name="cuneta" localSheetId="2">#REF!</definedName>
    <definedName name="cuneta">#REF!</definedName>
    <definedName name="CUNETA1" localSheetId="2">#REF!</definedName>
    <definedName name="CUNETA1">#REF!</definedName>
    <definedName name="CUNETA2" localSheetId="2">#REF!</definedName>
    <definedName name="CUNETA2">#REF!</definedName>
    <definedName name="CUNETAV">#REF!</definedName>
    <definedName name="CUPLOM">#REF!</definedName>
    <definedName name="CURVAPVC12" localSheetId="2">#REF!</definedName>
    <definedName name="CURVAPVC12">#REF!</definedName>
    <definedName name="CURVAS_CONDUIT_PVC_1" localSheetId="2">#REF!</definedName>
    <definedName name="CURVAS_CONDUIT_PVC_1">#REF!</definedName>
    <definedName name="CURVAS_CONDUIT_PVC_1_1_2" localSheetId="2">#REF!</definedName>
    <definedName name="CURVAS_CONDUIT_PVC_1_1_2">#REF!</definedName>
    <definedName name="Curvas_conduit_pvc_3_4" localSheetId="2">#REF!</definedName>
    <definedName name="Curvas_conduit_pvc_3_4">#REF!</definedName>
    <definedName name="CURVAS12">#REF!</definedName>
    <definedName name="CURVAS34">#REF!</definedName>
    <definedName name="CURVASPVC34" localSheetId="2">#REF!</definedName>
    <definedName name="CURVASPVC34">#REF!</definedName>
    <definedName name="Customize" localSheetId="6">#REF!</definedName>
    <definedName name="Customize">#REF!</definedName>
    <definedName name="CUTOP" localSheetId="2">#REF!</definedName>
    <definedName name="CUTOP">#REF!</definedName>
    <definedName name="cv" localSheetId="1">#REF!</definedName>
    <definedName name="cv" localSheetId="7">#REF!</definedName>
    <definedName name="cv" localSheetId="6">#REF!</definedName>
    <definedName name="cv" localSheetId="2">#REF!</definedName>
    <definedName name="cv" localSheetId="0">#REF!</definedName>
    <definedName name="cv">#REF!</definedName>
    <definedName name="CVa">#REF!</definedName>
    <definedName name="cvb" localSheetId="2">#REF!</definedName>
    <definedName name="cvb">#REF!</definedName>
    <definedName name="cvbcvbf" localSheetId="1"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6" hidden="1">{#N/A,#N/A,TRUE,"INGENIERIA";#N/A,#N/A,TRUE,"COMPRAS";#N/A,#N/A,TRUE,"DIRECCION";#N/A,#N/A,TRUE,"RESUMEN"}</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7" hidden="1">{"via1",#N/A,TRUE,"general";"via2",#N/A,TRUE,"general";"via3",#N/A,TRUE,"general"}</definedName>
    <definedName name="cvfvd" localSheetId="6" hidden="1">{"via1",#N/A,TRUE,"general";"via2",#N/A,TRUE,"general";"via3",#N/A,TRUE,"general"}</definedName>
    <definedName name="cvfvd" localSheetId="2">#REF!</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6" hidden="1">{"TAB1",#N/A,TRUE,"GENERAL";"TAB2",#N/A,TRUE,"GENERAL";"TAB3",#N/A,TRUE,"GENERAL";"TAB4",#N/A,TRUE,"GENERAL";"TAB5",#N/A,TRUE,"GENERAL"}</definedName>
    <definedName name="cvn" localSheetId="2">#REF!</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7" hidden="1">{"via1",#N/A,TRUE,"general";"via2",#N/A,TRUE,"general";"via3",#N/A,TRUE,"general"}</definedName>
    <definedName name="CVXC" localSheetId="6" hidden="1">{"via1",#N/A,TRUE,"general";"via2",#N/A,TRUE,"general";"via3",#N/A,TRUE,"general"}</definedName>
    <definedName name="CVXC" localSheetId="2">#REF!</definedName>
    <definedName name="CVXC" localSheetId="0" hidden="1">{"via1",#N/A,TRUE,"general";"via2",#N/A,TRUE,"general";"via3",#N/A,TRUE,"general"}</definedName>
    <definedName name="CVXC" hidden="1">{"via1",#N/A,TRUE,"general";"via2",#N/A,TRUE,"general";"via3",#N/A,TRUE,"general"}</definedName>
    <definedName name="Cw" localSheetId="2">#REF!</definedName>
    <definedName name="Cw">#REF!</definedName>
    <definedName name="cx" localSheetId="2">#REF!</definedName>
    <definedName name="cx">#REF!</definedName>
    <definedName name="Cy" localSheetId="2">#REF!</definedName>
    <definedName name="Cy">#REF!</definedName>
    <definedName name="czz" localSheetId="3" hidden="1">#REF!</definedName>
    <definedName name="czz" localSheetId="4" hidden="1">#REF!</definedName>
    <definedName name="czz" localSheetId="2" hidden="1">#REF!</definedName>
    <definedName name="czz" hidden="1">#REF!</definedName>
    <definedName name="d" localSheetId="1"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localSheetId="6" hidden="1">{"TAB1",#N/A,TRUE,"GENERAL";"TAB2",#N/A,TRUE,"GENERAL";"TAB3",#N/A,TRUE,"GENERAL";"TAB4",#N/A,TRUE,"GENERAL";"TAB5",#N/A,TRUE,"GENERAL"}</definedName>
    <definedName name="D" localSheetId="2">#REF!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31" localSheetId="2">#REF!</definedName>
    <definedName name="D.31">#REF!</definedName>
    <definedName name="D.32" localSheetId="2">#REF!</definedName>
    <definedName name="D.32">#REF!</definedName>
    <definedName name="D.41" localSheetId="2">#REF!</definedName>
    <definedName name="D.41">#REF!</definedName>
    <definedName name="D.42">#REF!</definedName>
    <definedName name="D.61">#REF!</definedName>
    <definedName name="D.62">#REF!</definedName>
    <definedName name="D_1" localSheetId="1">#REF!</definedName>
    <definedName name="D_1" localSheetId="6">#REF!</definedName>
    <definedName name="D_1" localSheetId="0">#REF!</definedName>
    <definedName name="D_1">#REF!</definedName>
    <definedName name="d_CUBIERTA">#REF!</definedName>
    <definedName name="d_percápita">#REF!</definedName>
    <definedName name="DADADAD" localSheetId="1" hidden="1">{#N/A,#N/A,TRUE,"CODIGO DEPENDENCIA"}</definedName>
    <definedName name="DADADAD" localSheetId="3" hidden="1">{#N/A,#N/A,TRUE,"CODIGO DEPENDENCIA"}</definedName>
    <definedName name="DADADAD" localSheetId="4" hidden="1">{#N/A,#N/A,TRUE,"CODIGO DEPENDENCIA"}</definedName>
    <definedName name="DADADAD" localSheetId="6" hidden="1">{#N/A,#N/A,TRUE,"CODIGO DEPENDENCIA"}</definedName>
    <definedName name="DADADAD" localSheetId="2" hidden="1">{#N/A,#N/A,TRUE,"CODIGO DEPENDENCIA"}</definedName>
    <definedName name="DADADAD" hidden="1">{#N/A,#N/A,TRUE,"CODIGO DEPENDENCIA"}</definedName>
    <definedName name="DAFBYNM" localSheetId="2">#REF!</definedName>
    <definedName name="DAFBYNM">#REF!</definedName>
    <definedName name="DAFT" localSheetId="1">#REF!</definedName>
    <definedName name="DAFT" localSheetId="6">#REF!</definedName>
    <definedName name="DAFT" localSheetId="0">#REF!</definedName>
    <definedName name="DAFT">#REF!</definedName>
    <definedName name="DANODO">#REF!</definedName>
    <definedName name="DANODOF">#REF!</definedName>
    <definedName name="DANODOFT">#REF!</definedName>
    <definedName name="dario" localSheetId="1">#REF!</definedName>
    <definedName name="dario" localSheetId="7">#REF!</definedName>
    <definedName name="dario">#REF!</definedName>
    <definedName name="DASD" localSheetId="1"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6" hidden="1">{"TAB1",#N/A,TRUE,"GENERAL";"TAB2",#N/A,TRUE,"GENERAL";"TAB3",#N/A,TRUE,"GENERAL";"TAB4",#N/A,TRUE,"GENERAL";"TAB5",#N/A,TRUE,"GENERAL"}</definedName>
    <definedName name="DASD" localSheetId="2">#REF!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 localSheetId="6">#REF!</definedName>
    <definedName name="Data" localSheetId="2">#REF!</definedName>
    <definedName name="Data" localSheetId="0">#REF!</definedName>
    <definedName name="Data">#REF!</definedName>
    <definedName name="data1" localSheetId="1">#REF!</definedName>
    <definedName name="data1" localSheetId="6">#REF!</definedName>
    <definedName name="data1" localSheetId="0">#REF!</definedName>
    <definedName name="data1">#REF!</definedName>
    <definedName name="data10" localSheetId="1">#REF!</definedName>
    <definedName name="data10" localSheetId="6">#REF!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 localSheetId="7">#REF!</definedName>
    <definedName name="datos" localSheetId="6">#REF!</definedName>
    <definedName name="Datos" localSheetId="2">#REF!</definedName>
    <definedName name="datos" localSheetId="0">#REF!</definedName>
    <definedName name="datos">#REF!</definedName>
    <definedName name="DATOS_1" localSheetId="2">#REF!</definedName>
    <definedName name="DATOS_1">#REF!</definedName>
    <definedName name="DATOS_CONTRATO">#REF!</definedName>
    <definedName name="Datos_SW_G1">#REF!</definedName>
    <definedName name="Datos_SW_G2">#REF!</definedName>
    <definedName name="datosx">#REF!</definedName>
    <definedName name="DBASE1" localSheetId="1">#REF!</definedName>
    <definedName name="DBASE1" localSheetId="6">#REF!</definedName>
    <definedName name="DBASE1" localSheetId="0">#REF!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FRGJTU" localSheetId="2">#REF!</definedName>
    <definedName name="DBFRGJTU">#REF!</definedName>
    <definedName name="DBGBSD" localSheetId="2">#REF!</definedName>
    <definedName name="DBGBSD">#REF!</definedName>
    <definedName name="Dbgcm" localSheetId="1">#REF!</definedName>
    <definedName name="Dbgcm" localSheetId="7">#REF!</definedName>
    <definedName name="Dbgcm" localSheetId="6">#REF!</definedName>
    <definedName name="Dbgcm" localSheetId="0">#REF!</definedName>
    <definedName name="Dbgcm">#REF!</definedName>
    <definedName name="dc" localSheetId="1">#REF!</definedName>
    <definedName name="dc" localSheetId="6">#REF!</definedName>
    <definedName name="dc" localSheetId="0">#REF!</definedName>
    <definedName name="dc">#REF!</definedName>
    <definedName name="Dcacm" localSheetId="1">#REF!</definedName>
    <definedName name="Dcacm" localSheetId="7">#REF!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1">#REF!</definedName>
    <definedName name="DCorriente" localSheetId="6">#REF!</definedName>
    <definedName name="DCorriente" localSheetId="0">#REF!</definedName>
    <definedName name="DCorriente">#REF!</definedName>
    <definedName name="Dcorriente1">#REF!</definedName>
    <definedName name="DCSDCTV" localSheetId="1"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7" hidden="1">{"via1",#N/A,TRUE,"general";"via2",#N/A,TRUE,"general";"via3",#N/A,TRUE,"general"}</definedName>
    <definedName name="DCSDCTV" localSheetId="6" hidden="1">{"via1",#N/A,TRUE,"general";"via2",#N/A,TRUE,"general";"via3",#N/A,TRUE,"general"}</definedName>
    <definedName name="DCSDCTV" localSheetId="2">#REF!</definedName>
    <definedName name="DCSDCTV" localSheetId="0" hidden="1">{"via1",#N/A,TRUE,"general";"via2",#N/A,TRUE,"general";"via3",#N/A,TRUE,"general"}</definedName>
    <definedName name="DCSDCTV" hidden="1">{"via1",#N/A,TRUE,"general";"via2",#N/A,TRUE,"general";"via3",#N/A,TRUE,"general"}</definedName>
    <definedName name="dd" localSheetId="1">#REF!</definedName>
    <definedName name="dd" localSheetId="7">#REF!</definedName>
    <definedName name="dd" localSheetId="6">#REF!</definedName>
    <definedName name="DD" localSheetId="2">#REF!</definedName>
    <definedName name="dd" localSheetId="0">#REF!</definedName>
    <definedName name="dd">#REF!</definedName>
    <definedName name="dd_1">"[0]!err"</definedName>
    <definedName name="dd_10" localSheetId="2">#REF!</definedName>
    <definedName name="dd_10">#REF!</definedName>
    <definedName name="dd_3" localSheetId="2">#REF!</definedName>
    <definedName name="dd_3">#REF!</definedName>
    <definedName name="dd_9" localSheetId="2">#REF!</definedName>
    <definedName name="dd_9">#REF!</definedName>
    <definedName name="ddd" localSheetId="1"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localSheetId="6" hidden="1">{"via1",#N/A,TRUE,"general";"via2",#N/A,TRUE,"general";"via3",#N/A,TRUE,"general"}</definedName>
    <definedName name="ddd" localSheetId="2">#REF!</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2">#REF!</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2">#REF!</definedName>
    <definedName name="ddddd">#REF!</definedName>
    <definedName name="DDDDDDD" localSheetId="1"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7" hidden="1">{"via1",#N/A,TRUE,"general";"via2",#N/A,TRUE,"general";"via3",#N/A,TRUE,"general"}</definedName>
    <definedName name="ddddt" localSheetId="6" hidden="1">{"via1",#N/A,TRUE,"general";"via2",#N/A,TRUE,"general";"via3",#N/A,TRUE,"general"}</definedName>
    <definedName name="ddddt" localSheetId="2">#REF!</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2">#REF!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 localSheetId="2">#REF!</definedName>
    <definedName name="DDF">#REF!</definedName>
    <definedName name="ddfdh" localSheetId="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#REF!</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#REF!</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 localSheetId="2">#REF!</definedName>
    <definedName name="de">#REF!</definedName>
    <definedName name="Decision" localSheetId="2">#REF!</definedName>
    <definedName name="Decision">#REF!</definedName>
    <definedName name="DECORPISOB" localSheetId="2">#REF!</definedName>
    <definedName name="DECORPISOB">#REF!</definedName>
    <definedName name="deded" localSheetId="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RR" localSheetId="2">#REF!</definedName>
    <definedName name="DEDRR">#REF!</definedName>
    <definedName name="DEF" localSheetId="2">#REF!</definedName>
    <definedName name="DEF">#REF!</definedName>
    <definedName name="defd" localSheetId="1"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7" hidden="1">{"via1",#N/A,TRUE,"general";"via2",#N/A,TRUE,"general";"via3",#N/A,TRUE,"general"}</definedName>
    <definedName name="defd" localSheetId="6" hidden="1">{"via1",#N/A,TRUE,"general";"via2",#N/A,TRUE,"general";"via3",#N/A,TRUE,"general"}</definedName>
    <definedName name="defd" localSheetId="2">#REF!</definedName>
    <definedName name="defd" localSheetId="0" hidden="1">{"via1",#N/A,TRUE,"general";"via2",#N/A,TRUE,"general";"via3",#N/A,TRUE,"general"}</definedName>
    <definedName name="defd" hidden="1">{"via1",#N/A,TRUE,"general";"via2",#N/A,TRUE,"general";"via3",#N/A,TRUE,"general"}</definedName>
    <definedName name="dek" localSheetId="2">#REF!</definedName>
    <definedName name="dek">#REF!</definedName>
    <definedName name="demanto" localSheetId="1">#REF!</definedName>
    <definedName name="demanto" localSheetId="7">#REF!</definedName>
    <definedName name="demanto" localSheetId="6">#REF!</definedName>
    <definedName name="demanto" localSheetId="2">#REF!</definedName>
    <definedName name="demanto" localSheetId="0">#REF!</definedName>
    <definedName name="demanto">#REF!</definedName>
    <definedName name="DEMO">#REF!</definedName>
    <definedName name="DEMOLICION" localSheetId="2">#REF!</definedName>
    <definedName name="DEMOLICION">#REF!</definedName>
    <definedName name="DEMOLICIÓN">#REF!</definedName>
    <definedName name="DEMOLICION_2" localSheetId="2">#REF!</definedName>
    <definedName name="DEMOLICION_2">#REF!</definedName>
    <definedName name="DEMOLICIONASFALTO" localSheetId="2">#REF!</definedName>
    <definedName name="DEMOLICIONASFALTO">#REF!</definedName>
    <definedName name="DEMOLICIONCOLUMNA" localSheetId="2">#REF!</definedName>
    <definedName name="DEMOLICIONCOLUMNA">#REF!</definedName>
    <definedName name="DEMOLICIONCONCRETO">#REF!</definedName>
    <definedName name="demolicioncuneta">#REF!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P_VPR_GRM" localSheetId="1">#REF!</definedName>
    <definedName name="DEP_VPR_GRM" localSheetId="6">#REF!</definedName>
    <definedName name="DEP_VPR_GRM" localSheetId="0">#REF!</definedName>
    <definedName name="DEP_VPR_GRM">#REF!</definedName>
    <definedName name="DEP_VPR_GRN" localSheetId="1">#REF!</definedName>
    <definedName name="DEP_VPR_GRN" localSheetId="6">#REF!</definedName>
    <definedName name="DEP_VPR_GRN" localSheetId="0">#REF!</definedName>
    <definedName name="DEP_VPR_GRN">#REF!</definedName>
    <definedName name="DEP_VPR_GRS" localSheetId="1">#REF!</definedName>
    <definedName name="DEP_VPR_GRS" localSheetId="6">#REF!</definedName>
    <definedName name="DEP_VPR_GRS" localSheetId="0">#REF!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RF" localSheetId="1" hidden="1">{#N/A,#N/A,FALSE,"310.1";#N/A,#N/A,FALSE,"321.1";#N/A,#N/A,FALSE,"320.3";#N/A,#N/A,FALSE,"330.1"}</definedName>
    <definedName name="DERF" localSheetId="3" hidden="1">{#N/A,#N/A,FALSE,"310.1";#N/A,#N/A,FALSE,"321.1";#N/A,#N/A,FALSE,"320.3";#N/A,#N/A,FALSE,"330.1"}</definedName>
    <definedName name="DERF" localSheetId="4" hidden="1">{#N/A,#N/A,FALSE,"310.1";#N/A,#N/A,FALSE,"321.1";#N/A,#N/A,FALSE,"320.3";#N/A,#N/A,FALSE,"330.1"}</definedName>
    <definedName name="DERF" localSheetId="6" hidden="1">{#N/A,#N/A,FALSE,"310.1";#N/A,#N/A,FALSE,"321.1";#N/A,#N/A,FALSE,"320.3";#N/A,#N/A,FALSE,"330.1"}</definedName>
    <definedName name="DERF" localSheetId="2" hidden="1">{#N/A,#N/A,FALSE,"310.1";#N/A,#N/A,FALSE,"321.1";#N/A,#N/A,FALSE,"320.3";#N/A,#N/A,FALSE,"330.1"}</definedName>
    <definedName name="DERF" hidden="1">{#N/A,#N/A,FALSE,"310.1";#N/A,#N/A,FALSE,"321.1";#N/A,#N/A,FALSE,"320.3";#N/A,#N/A,FALSE,"330.1"}</definedName>
    <definedName name="DERFE" localSheetId="1">#REF!</definedName>
    <definedName name="DERFE" localSheetId="6">#REF!</definedName>
    <definedName name="DERFE" localSheetId="0">#REF!</definedName>
    <definedName name="DERFE">#REF!</definedName>
    <definedName name="DESALOJO__KM_M3" localSheetId="2">#REF!</definedName>
    <definedName name="DESALOJO__KM_M3">#REF!</definedName>
    <definedName name="desarrolladas" localSheetId="3">#REF!,#REF!,#REF!,#REF!</definedName>
    <definedName name="desarrolladas" localSheetId="4">#REF!,#REF!,#REF!,#REF!</definedName>
    <definedName name="desarrolladas">#REF!,#REF!,#REF!,#REF!</definedName>
    <definedName name="DESC_APU">#N/A</definedName>
    <definedName name="DESC_AUX" localSheetId="3">IF(#REF!="",IF(#REF!="","","DIRECTO:  "&amp;TEXT(ROUNDUP(SUMIF(#REF!,#REF!,#REF!)/2,0),"#,##0")&amp;" / "&amp;VLOOKUP(#REF!,#REF!,3,FALSE)),IF(#REF!="","",VLOOKUP(#REF!,#REF!,2,FALSE)))</definedName>
    <definedName name="DESC_AUX" localSheetId="4">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riminado" localSheetId="1">IF('APU (Entidad) '!Loan_Amount*'APU (Entidad) '!Interest_Rate*'APU (Entidad) '!Loan_Years*'APU (Entidad) '!Loan_Start&gt;0,1,0)</definedName>
    <definedName name="descriminado" localSheetId="3">#N/A</definedName>
    <definedName name="descriminado" localSheetId="4">#N/A</definedName>
    <definedName name="descriminado" localSheetId="6">IF('MEMORIAS (Entidad) (2)'!Loan_Amount*'MEMORIAS (Entidad) (2)'!Interest_Rate*'MEMORIAS (Entidad) (2)'!Loan_Years*'MEMORIAS (Entidad) (2)'!Loan_Start&gt;0,1,0)</definedName>
    <definedName name="descriminado" localSheetId="2">IF('MEMORIAS DE CÁLCULO OK'!Loan_Amount*'MEMORIAS DE CÁLCULO OK'!Interest_Rate*'MEMORIAS DE CÁLCULO OK'!Loan_Years*'MEMORIAS DE CÁLCULO OK'!Loan_Start&gt;0,1,0)</definedName>
    <definedName name="descriminado">IF('PRESUPUESTO OFICIAL (Entidad.)'!Loan_Amount*'PRESUPUESTO OFICIAL (Entidad.)'!Interest_Rate*'PRESUPUESTO OFICIAL (Entidad.)'!Loan_Years*'PRESUPUESTO OFICIAL (Entidad.)'!Loan_Start&gt;0,1,0)</definedName>
    <definedName name="Descrip_cuadrillas" localSheetId="3">#REF!</definedName>
    <definedName name="Descrip_cuadrillas" localSheetId="4">#REF!</definedName>
    <definedName name="Descrip_cuadrillas">#REF!</definedName>
    <definedName name="Descrip_equipos" localSheetId="3">#REF!</definedName>
    <definedName name="Descrip_equipos" localSheetId="4">#REF!</definedName>
    <definedName name="Descrip_equipos">#REF!</definedName>
    <definedName name="Descrip_transporte">#REF!</definedName>
    <definedName name="DESCRIPC">#REF!</definedName>
    <definedName name="Descripcion" localSheetId="2">#REF!</definedName>
    <definedName name="Descripcion">#REF!</definedName>
    <definedName name="Descripción">#REF!</definedName>
    <definedName name="DESCRIPCION_APU">#N/A</definedName>
    <definedName name="DescripPpto" localSheetId="2">#REF!</definedName>
    <definedName name="DescripPpto">#REF!</definedName>
    <definedName name="DESCRP1">#REF!</definedName>
    <definedName name="DESCRP2">#REF!</definedName>
    <definedName name="DESCUENTOS">#REF!</definedName>
    <definedName name="DESCUNMI" localSheetId="1">#REF!</definedName>
    <definedName name="DESCUNMI" localSheetId="6">#REF!</definedName>
    <definedName name="DESCUNMI" localSheetId="0">#REF!</definedName>
    <definedName name="DESCUNMI">#REF!</definedName>
    <definedName name="dESMONTE" localSheetId="1">#N/A</definedName>
    <definedName name="dESMONTE" localSheetId="6">#N/A</definedName>
    <definedName name="dESMONTE" localSheetId="2">'MEMORIAS DE CÁLCULO OK'!ERR</definedName>
    <definedName name="dESMONTE">#N/A</definedName>
    <definedName name="DESMONTE_DE_ESTRUCTURA_TIPO_ICEL_561__INCLUYE_RETIRO_MÁX._5_KM" localSheetId="3">#REF!</definedName>
    <definedName name="DESMONTE_DE_ESTRUCTURA_TIPO_ICEL_561__INCLUYE_RETIRO_MÁX._5_KM" localSheetId="4">#REF!</definedName>
    <definedName name="DESMONTE_DE_ESTRUCTURA_TIPO_ICEL_561__INCLUYE_RETIRO_MÁX._5_KM" localSheetId="2">#REF!</definedName>
    <definedName name="DESMONTE_DE_ESTRUCTURA_TIPO_ICEL_561__INCLUYE_RETIRO_MÁX._5_KM">#REF!</definedName>
    <definedName name="DESMONTECIELORAZO" localSheetId="2">#REF!</definedName>
    <definedName name="DESMONTECIELORAZO">#REF!</definedName>
    <definedName name="DESMONTEPARARRAYO" localSheetId="2">#REF!</definedName>
    <definedName name="DESMONTEPARARRAYO">#REF!</definedName>
    <definedName name="DESMONTEPUERTASV">#REF!</definedName>
    <definedName name="DESMONTESANITARIOS">#REF!</definedName>
    <definedName name="DESMONTETANQUE">#REF!</definedName>
    <definedName name="DESPERDICIO">#REF!</definedName>
    <definedName name="DESPOSTE" localSheetId="2">#REF!</definedName>
    <definedName name="DESPOSTE">#REF!</definedName>
    <definedName name="DEST_ART" localSheetId="1">#REF!</definedName>
    <definedName name="DEST_ART" localSheetId="6">#REF!</definedName>
    <definedName name="DEST_ART" localSheetId="0">#REF!</definedName>
    <definedName name="DEST_ART">#REF!</definedName>
    <definedName name="DESTCOD" localSheetId="1">#REF!</definedName>
    <definedName name="DESTCOD" localSheetId="6">#REF!</definedName>
    <definedName name="DESTCOD" localSheetId="0">#REF!</definedName>
    <definedName name="DESTCOD">#REF!</definedName>
    <definedName name="DESTFG" localSheetId="1">#REF!</definedName>
    <definedName name="DESTFG" localSheetId="6">#REF!</definedName>
    <definedName name="DESTFG" localSheetId="0">#REF!</definedName>
    <definedName name="DESTFG">#REF!</definedName>
    <definedName name="DestinoConsultoria" localSheetId="2">#REF!</definedName>
    <definedName name="DestinoConsultoria">#REF!</definedName>
    <definedName name="DestinoObra" localSheetId="2">#REF!</definedName>
    <definedName name="DestinoObra">#REF!</definedName>
    <definedName name="DESTQTY" localSheetId="1">#REF!</definedName>
    <definedName name="DESTQTY" localSheetId="6">#REF!</definedName>
    <definedName name="DESTQTY" localSheetId="0">#REF!</definedName>
    <definedName name="DESTQTY">#REF!</definedName>
    <definedName name="DETAIL" localSheetId="1">#REF!</definedName>
    <definedName name="DETAIL" localSheetId="6">#REF!</definedName>
    <definedName name="DETAIL" localSheetId="0">#REF!</definedName>
    <definedName name="DETAIL">#REF!</definedName>
    <definedName name="Detalle_Reserva" localSheetId="1">#REF!</definedName>
    <definedName name="Detalle_Reserva" localSheetId="6">#REF!</definedName>
    <definedName name="Detalle_Reserva" localSheetId="0">#REF!</definedName>
    <definedName name="Detalle_Reserva">#REF!</definedName>
    <definedName name="DEX" localSheetId="1">#REF!</definedName>
    <definedName name="DEX" localSheetId="7">#REF!</definedName>
    <definedName name="DEX">#REF!</definedName>
    <definedName name="df" localSheetId="2">#REF!</definedName>
    <definedName name="DF">#REF!</definedName>
    <definedName name="dfa" localSheetId="1"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6" hidden="1">{"TAB1",#N/A,TRUE,"GENERAL";"TAB2",#N/A,TRUE,"GENERAL";"TAB3",#N/A,TRUE,"GENERAL";"TAB4",#N/A,TRUE,"GENERAL";"TAB5",#N/A,TRUE,"GENERAL"}</definedName>
    <definedName name="dfa" localSheetId="2">#REF!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#REF!</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GBTRG" localSheetId="2">#REF!</definedName>
    <definedName name="DFBGBTRG">#REF!</definedName>
    <definedName name="DFBNJ" localSheetId="1"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7" hidden="1">{"via1",#N/A,TRUE,"general";"via2",#N/A,TRUE,"general";"via3",#N/A,TRUE,"general"}</definedName>
    <definedName name="DFBNJ" localSheetId="6" hidden="1">{"via1",#N/A,TRUE,"general";"via2",#N/A,TRUE,"general";"via3",#N/A,TRUE,"general"}</definedName>
    <definedName name="DFBNJ" localSheetId="2">#REF!</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6" hidden="1">{"TAB1",#N/A,TRUE,"GENERAL";"TAB2",#N/A,TRUE,"GENERAL";"TAB3",#N/A,TRUE,"GENERAL";"TAB4",#N/A,TRUE,"GENERAL";"TAB5",#N/A,TRUE,"GENERAL"}</definedName>
    <definedName name="dfds" localSheetId="2">#REF!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7" hidden="1">{"via1",#N/A,TRUE,"general";"via2",#N/A,TRUE,"general";"via3",#N/A,TRUE,"general"}</definedName>
    <definedName name="dfdsfi" localSheetId="6" hidden="1">{"via1",#N/A,TRUE,"general";"via2",#N/A,TRUE,"general";"via3",#N/A,TRUE,"general"}</definedName>
    <definedName name="dfdsfi" localSheetId="2">#REF!</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2">#REF!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7" hidden="1">{"via1",#N/A,TRUE,"general";"via2",#N/A,TRUE,"general";"via3",#N/A,TRUE,"general"}</definedName>
    <definedName name="DFG" localSheetId="6" hidden="1">{"via1",#N/A,TRUE,"general";"via2",#N/A,TRUE,"general";"via3",#N/A,TRUE,"general"}</definedName>
    <definedName name="DFG" localSheetId="2">#REF!</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6" hidden="1">{"via1",#N/A,TRUE,"general";"via2",#N/A,TRUE,"general";"via3",#N/A,TRUE,"general"}</definedName>
    <definedName name="DFGBHJ" localSheetId="2">#REF!</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localSheetId="6" hidden="1">{"via1",#N/A,TRUE,"general";"via2",#N/A,TRUE,"general";"via3",#N/A,TRUE,"general"}</definedName>
    <definedName name="DFGDFG" localSheetId="2">#REF!</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2">#REF!</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7" hidden="1">{"via1",#N/A,TRUE,"general";"via2",#N/A,TRUE,"general";"via3",#N/A,TRUE,"general"}</definedName>
    <definedName name="dfgf" localSheetId="6" hidden="1">{"via1",#N/A,TRUE,"general";"via2",#N/A,TRUE,"general";"via3",#N/A,TRUE,"general"}</definedName>
    <definedName name="dfgf" localSheetId="2">#REF!</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2">#REF!</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#REF!</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FZSDERGTERGTRETERTERTE" localSheetId="2">#REF!</definedName>
    <definedName name="DFGFZSDERGTERGTRETERTERTE">#REF!</definedName>
    <definedName name="DFGG" localSheetId="2">#REF!</definedName>
    <definedName name="DFGG">#REF!</definedName>
    <definedName name="DFGV" localSheetId="1"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6" hidden="1">{"TAB1",#N/A,TRUE,"GENERAL";"TAB2",#N/A,TRUE,"GENERAL";"TAB3",#N/A,TRUE,"GENERAL";"TAB4",#N/A,TRUE,"GENERAL";"TAB5",#N/A,TRUE,"GENERAL"}</definedName>
    <definedName name="DFGV" localSheetId="2">#REF!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B" localSheetId="3" hidden="1">#REF!</definedName>
    <definedName name="DFGVB" localSheetId="4" hidden="1">#REF!</definedName>
    <definedName name="DFGVB" localSheetId="2" hidden="1">#REF!</definedName>
    <definedName name="DFGVB" hidden="1">#REF!</definedName>
    <definedName name="dfgypuj" localSheetId="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#REF!</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6" hidden="1">{"TAB1",#N/A,TRUE,"GENERAL";"TAB2",#N/A,TRUE,"GENERAL";"TAB3",#N/A,TRUE,"GENERAL";"TAB4",#N/A,TRUE,"GENERAL";"TAB5",#N/A,TRUE,"GENERAL"}</definedName>
    <definedName name="dfh" localSheetId="2">#REF!</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7" hidden="1">{"via1",#N/A,TRUE,"general";"via2",#N/A,TRUE,"general";"via3",#N/A,TRUE,"general"}</definedName>
    <definedName name="dfhdr" localSheetId="6" hidden="1">{"via1",#N/A,TRUE,"general";"via2",#N/A,TRUE,"general";"via3",#N/A,TRUE,"general"}</definedName>
    <definedName name="dfhdr" localSheetId="2">#REF!</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localSheetId="6" hidden="1">{"via1",#N/A,TRUE,"general";"via2",#N/A,TRUE,"general";"via3",#N/A,TRUE,"general"}</definedName>
    <definedName name="dfhgh" localSheetId="2">#REF!</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6" hidden="1">{"via1",#N/A,TRUE,"general";"via2",#N/A,TRUE,"general";"via3",#N/A,TRUE,"general"}</definedName>
    <definedName name="dfj" localSheetId="2">#REF!</definedName>
    <definedName name="dfj" localSheetId="0" hidden="1">{"via1",#N/A,TRUE,"general";"via2",#N/A,TRUE,"general";"via3",#N/A,TRUE,"general"}</definedName>
    <definedName name="dfj" hidden="1">{"via1",#N/A,TRUE,"general";"via2",#N/A,TRUE,"general";"via3",#N/A,TRUE,"general"}</definedName>
    <definedName name="dflt1">#REF!</definedName>
    <definedName name="dflt2" localSheetId="2">#REF!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localSheetId="6" hidden="1">{"via1",#N/A,TRUE,"general";"via2",#N/A,TRUE,"general";"via3",#N/A,TRUE,"general"}</definedName>
    <definedName name="DFRFRF" localSheetId="2">#REF!</definedName>
    <definedName name="DFRFRF" localSheetId="0" hidden="1">{"via1",#N/A,TRUE,"general";"via2",#N/A,TRUE,"general";"via3",#N/A,TRUE,"general"}</definedName>
    <definedName name="DFRFRF" hidden="1">{"via1",#N/A,TRUE,"general";"via2",#N/A,TRUE,"general";"via3",#N/A,TRUE,"general"}</definedName>
    <definedName name="DFSF" localSheetId="2">#REF!</definedName>
    <definedName name="DFSF">#REF!</definedName>
    <definedName name="DFVB" localSheetId="2">#REF!</definedName>
    <definedName name="DFVB">#REF!</definedName>
    <definedName name="DFVBNFGN" localSheetId="2">#REF!</definedName>
    <definedName name="DFVBNFGN">#REF!</definedName>
    <definedName name="DFVUI" localSheetId="1"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localSheetId="6" hidden="1">{"via1",#N/A,TRUE,"general";"via2",#N/A,TRUE,"general";"via3",#N/A,TRUE,"general"}</definedName>
    <definedName name="DFVUI" localSheetId="2">#REF!</definedName>
    <definedName name="DFVUI" localSheetId="0" hidden="1">{"via1",#N/A,TRUE,"general";"via2",#N/A,TRUE,"general";"via3",#N/A,TRUE,"general"}</definedName>
    <definedName name="DFVUI" hidden="1">{"via1",#N/A,TRUE,"general";"via2",#N/A,TRUE,"general";"via3",#N/A,TRUE,"general"}</definedName>
    <definedName name="DFWEREG" localSheetId="2">#REF!</definedName>
    <definedName name="DFWEREG">#REF!</definedName>
    <definedName name="dg" localSheetId="1"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6" hidden="1">{"via1",#N/A,TRUE,"general";"via2",#N/A,TRUE,"general";"via3",#N/A,TRUE,"general"}</definedName>
    <definedName name="dg" localSheetId="2">#REF!</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localSheetId="6" hidden="1">{"via1",#N/A,TRUE,"general";"via2",#N/A,TRUE,"general";"via3",#N/A,TRUE,"general"}</definedName>
    <definedName name="dgdgr" localSheetId="2">#REF!</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6" hidden="1">{"TAB1",#N/A,TRUE,"GENERAL";"TAB2",#N/A,TRUE,"GENERAL";"TAB3",#N/A,TRUE,"GENERAL";"TAB4",#N/A,TRUE,"GENERAL";"TAB5",#N/A,TRUE,"GENERAL"}</definedName>
    <definedName name="dgfd" localSheetId="2">#REF!</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 localSheetId="2">#REF!</definedName>
    <definedName name="dgfdf">#REF!</definedName>
    <definedName name="DGFDFVSDF" localSheetId="1"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6" hidden="1">{"via1",#N/A,TRUE,"general";"via2",#N/A,TRUE,"general";"via3",#N/A,TRUE,"general"}</definedName>
    <definedName name="DGFDFVSDF" localSheetId="2">#REF!</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6" hidden="1">{"via1",#N/A,TRUE,"general";"via2",#N/A,TRUE,"general";"via3",#N/A,TRUE,"general"}</definedName>
    <definedName name="dgfdg" localSheetId="2">#REF!</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localSheetId="6" hidden="1">{"via1",#N/A,TRUE,"general";"via2",#N/A,TRUE,"general";"via3",#N/A,TRUE,"general"}</definedName>
    <definedName name="DGFG" localSheetId="2">#REF!</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2">#REF!</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2">#REF!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7" hidden="1">{"via1",#N/A,TRUE,"general";"via2",#N/A,TRUE,"general";"via3",#N/A,TRUE,"general"}</definedName>
    <definedName name="dgreg" localSheetId="6" hidden="1">{"via1",#N/A,TRUE,"general";"via2",#N/A,TRUE,"general";"via3",#N/A,TRUE,"general"}</definedName>
    <definedName name="dgreg" localSheetId="2">#REF!</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localSheetId="6" hidden="1">{"via1",#N/A,TRUE,"general";"via2",#N/A,TRUE,"general";"via3",#N/A,TRUE,"general"}</definedName>
    <definedName name="DH" localSheetId="2">#REF!</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6" hidden="1">{"TAB1",#N/A,TRUE,"GENERAL";"TAB2",#N/A,TRUE,"GENERAL";"TAB3",#N/A,TRUE,"GENERAL";"TAB4",#N/A,TRUE,"GENERAL";"TAB5",#N/A,TRUE,"GENERAL"}</definedName>
    <definedName name="dhdth" localSheetId="2">#REF!</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7" hidden="1">{"via1",#N/A,TRUE,"general";"via2",#N/A,TRUE,"general";"via3",#N/A,TRUE,"general"}</definedName>
    <definedName name="dhgh" localSheetId="6" hidden="1">{"via1",#N/A,TRUE,"general";"via2",#N/A,TRUE,"general";"via3",#N/A,TRUE,"general"}</definedName>
    <definedName name="dhgh" localSheetId="2">#REF!</definedName>
    <definedName name="dhgh" localSheetId="0" hidden="1">{"via1",#N/A,TRUE,"general";"via2",#N/A,TRUE,"general";"via3",#N/A,TRUE,"general"}</definedName>
    <definedName name="dhgh" hidden="1">{"via1",#N/A,TRUE,"general";"via2",#N/A,TRUE,"general";"via3",#N/A,TRUE,"general"}</definedName>
    <definedName name="di" localSheetId="2">#REF!</definedName>
    <definedName name="di">#REF!</definedName>
    <definedName name="DIA">#REF!</definedName>
    <definedName name="DIAGONALES" localSheetId="2">#REF!</definedName>
    <definedName name="DIAGONALES">#REF!</definedName>
    <definedName name="Diámetro" localSheetId="1">#REF!</definedName>
    <definedName name="Diámetro" localSheetId="6">#REF!</definedName>
    <definedName name="Diámetro" localSheetId="0">#REF!</definedName>
    <definedName name="Diámetro">#REF!</definedName>
    <definedName name="diámetroft" localSheetId="1">#REF!</definedName>
    <definedName name="diámetroft" localSheetId="6">#REF!</definedName>
    <definedName name="diámetroft" localSheetId="0">#REF!</definedName>
    <definedName name="diámetroft">#REF!</definedName>
    <definedName name="diametros" localSheetId="1">#REF!</definedName>
    <definedName name="diametros" localSheetId="6">#REF!</definedName>
    <definedName name="diametros" localSheetId="0">#REF!</definedName>
    <definedName name="diametros">#REF!</definedName>
    <definedName name="DIAS">#REF!</definedName>
    <definedName name="DIC">#REF!</definedName>
    <definedName name="diego">#REF!</definedName>
    <definedName name="diego1">#REF!</definedName>
    <definedName name="DifConsultoriaFM">#REF!</definedName>
    <definedName name="diferencia" localSheetId="1">#REF!,#REF!,#REF!,#REF!,#REF!,#REF!,#REF!,#REF!,#REF!,#REF!</definedName>
    <definedName name="diferencia" localSheetId="6">#REF!,#REF!,#REF!,#REF!,#REF!,#REF!,#REF!,#REF!,#REF!,#REF!</definedName>
    <definedName name="diferencia" localSheetId="0">#REF!,#REF!,#REF!,#REF!,#REF!,#REF!,#REF!,#REF!,#REF!,#REF!</definedName>
    <definedName name="diferencia">#REF!,#REF!,#REF!,#REF!,#REF!,#REF!,#REF!,#REF!,#REF!,#REF!</definedName>
    <definedName name="DIFERENCIAL" localSheetId="2">#REF!</definedName>
    <definedName name="DIFERENCIAL">#REF!</definedName>
    <definedName name="DIJ" localSheetId="1">#REF!</definedName>
    <definedName name="DIJ" localSheetId="6">#REF!</definedName>
    <definedName name="DIJ" localSheetId="0">#REF!</definedName>
    <definedName name="DIJ">#REF!</definedName>
    <definedName name="DIJ1_1" localSheetId="1">#REF!</definedName>
    <definedName name="DIJ1_1" localSheetId="6">#REF!</definedName>
    <definedName name="DIJ1_1" localSheetId="0">#REF!</definedName>
    <definedName name="DIJ1_1">#REF!</definedName>
    <definedName name="DIJ1_1_1" localSheetId="1">#REF!</definedName>
    <definedName name="DIJ1_1_1" localSheetId="6">#REF!</definedName>
    <definedName name="DIJ1_1_1" localSheetId="0">#REF!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LATACION" localSheetId="2">#REF!</definedName>
    <definedName name="DILATACION">#REF!</definedName>
    <definedName name="DILATACIONES" localSheetId="2">#REF!</definedName>
    <definedName name="DILATACIONES">#REF!</definedName>
    <definedName name="DINAMITERO" localSheetId="2">#REF!</definedName>
    <definedName name="DINAMITERO">#REF!</definedName>
    <definedName name="DINTEL">#REF!</definedName>
    <definedName name="DINTELES">#REF!</definedName>
    <definedName name="DIOGE">#REF!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S">#REF!</definedName>
    <definedName name="DISEÑOS" localSheetId="2">#REF!</definedName>
    <definedName name="DISEÑOS">#REF!</definedName>
    <definedName name="Disolvente_para_pintura_Trafico__acrílico" localSheetId="2">#REF!</definedName>
    <definedName name="Disolvente_para_pintura_Trafico__acrílico">#REF!</definedName>
    <definedName name="display_area_2" localSheetId="1">#REF!</definedName>
    <definedName name="display_area_2" localSheetId="6">#REF!</definedName>
    <definedName name="display_area_2" localSheetId="0">#REF!</definedName>
    <definedName name="display_area_2">#REF!</definedName>
    <definedName name="DISTANCIA_ARENA">#REF!</definedName>
    <definedName name="DISTANCIA_CEMENTO">#REF!</definedName>
    <definedName name="DISTANCIA_TRITURADO">#REF!</definedName>
    <definedName name="dj" localSheetId="2">#REF!</definedName>
    <definedName name="dj">#REF!</definedName>
    <definedName name="djdytj" localSheetId="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 localSheetId="2">#REF!</definedName>
    <definedName name="dl">#REF!</definedName>
    <definedName name="dm" localSheetId="2">#REF!</definedName>
    <definedName name="dm">#REF!</definedName>
    <definedName name="DMxUS" localSheetId="1">#REF!</definedName>
    <definedName name="DMxUS" localSheetId="6">#REF!</definedName>
    <definedName name="DMxUS" localSheetId="0">#REF!</definedName>
    <definedName name="DMxUS">#REF!</definedName>
    <definedName name="do" localSheetId="1">#REF!</definedName>
    <definedName name="do" localSheetId="6">#REF!</definedName>
    <definedName name="do" localSheetId="0">#REF!</definedName>
    <definedName name="do">#REF!</definedName>
    <definedName name="dolar" localSheetId="1">#REF!</definedName>
    <definedName name="dolar" localSheetId="6">#REF!</definedName>
    <definedName name="dolar" localSheetId="0">#REF!</definedName>
    <definedName name="dolar">#REF!</definedName>
    <definedName name="DOLLAR">#REF!</definedName>
    <definedName name="DOM160X20_S1" localSheetId="2">#REF!</definedName>
    <definedName name="DOM160X20_S1">#REF!</definedName>
    <definedName name="DOM160X20_S2" localSheetId="2">#REF!</definedName>
    <definedName name="DOM160X20_S2">#REF!</definedName>
    <definedName name="DOM160X20_S3" localSheetId="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ACIÓN" localSheetId="1">#REF!</definedName>
    <definedName name="DOTACIÓN" localSheetId="6">#REF!</definedName>
    <definedName name="DOTACIÓN" localSheetId="0">#REF!</definedName>
    <definedName name="DOTACIÓN">#REF!</definedName>
    <definedName name="Dp">#REF!</definedName>
    <definedName name="DPF">#REF!</definedName>
    <definedName name="DPI" localSheetId="1">#REF!</definedName>
    <definedName name="DPI" localSheetId="6">#REF!</definedName>
    <definedName name="DPI" localSheetId="0">#REF!</definedName>
    <definedName name="DPI">#REF!</definedName>
    <definedName name="DPI1_1" localSheetId="1">#REF!</definedName>
    <definedName name="DPI1_1" localSheetId="6">#REF!</definedName>
    <definedName name="DPI1_1" localSheetId="0">#REF!</definedName>
    <definedName name="DPI1_1">#REF!</definedName>
    <definedName name="DPI1_1_1">#REF!</definedName>
    <definedName name="DPM">#REF!</definedName>
    <definedName name="DPR" localSheetId="2">#REF!</definedName>
    <definedName name="DPR">#REF!</definedName>
    <definedName name="DPY" localSheetId="1">#REF!</definedName>
    <definedName name="DPY" localSheetId="6">#REF!</definedName>
    <definedName name="DPY" localSheetId="0">#REF!</definedName>
    <definedName name="DPY">#REF!</definedName>
    <definedName name="DPY1_1" localSheetId="1">#REF!</definedName>
    <definedName name="DPY1_1" localSheetId="6">#REF!</definedName>
    <definedName name="DPY1_1" localSheetId="0">#REF!</definedName>
    <definedName name="DPY1_1">#REF!</definedName>
    <definedName name="DPY1_1_1" localSheetId="1">#REF!</definedName>
    <definedName name="DPY1_1_1" localSheetId="6">#REF!</definedName>
    <definedName name="DPY1_1_1" localSheetId="0">#REF!</definedName>
    <definedName name="DPY1_1_1">#REF!</definedName>
    <definedName name="drf" localSheetId="2">#REF!</definedName>
    <definedName name="drf">#REF!</definedName>
    <definedName name="DRH" localSheetId="2">#REF!</definedName>
    <definedName name="DRH">#REF!</definedName>
    <definedName name="DRI" localSheetId="1">#REF!</definedName>
    <definedName name="DRI" localSheetId="6">#REF!</definedName>
    <definedName name="DRI" localSheetId="0">#REF!</definedName>
    <definedName name="DRI">#REF!</definedName>
    <definedName name="DRI1_1" localSheetId="1">#REF!</definedName>
    <definedName name="DRI1_1" localSheetId="6">#REF!</definedName>
    <definedName name="DRI1_1" localSheetId="0">#REF!</definedName>
    <definedName name="DRI1_1">#REF!</definedName>
    <definedName name="DRI1_1_1" localSheetId="1">#REF!</definedName>
    <definedName name="DRI1_1_1" localSheetId="6">#REF!</definedName>
    <definedName name="DRI1_1_1" localSheetId="0">#REF!</definedName>
    <definedName name="DRI1_1_1">#REF!</definedName>
    <definedName name="DRI1_1_2" localSheetId="1">#REF!</definedName>
    <definedName name="DRI1_1_2" localSheetId="6">#REF!</definedName>
    <definedName name="DRI1_1_2" localSheetId="0">#REF!</definedName>
    <definedName name="DRI1_1_2">#REF!</definedName>
    <definedName name="DRI1_1_3" localSheetId="1">#REF!</definedName>
    <definedName name="DRI1_1_3" localSheetId="6">#REF!</definedName>
    <definedName name="DRI1_1_3" localSheetId="0">#REF!</definedName>
    <definedName name="DRI1_1_3">#REF!</definedName>
    <definedName name="DRI1_1_4" localSheetId="1">#REF!</definedName>
    <definedName name="DRI1_1_4" localSheetId="6">#REF!</definedName>
    <definedName name="DRI1_1_4" localSheetId="0">#REF!</definedName>
    <definedName name="DRI1_1_4">#REF!</definedName>
    <definedName name="DRI1_2" localSheetId="1">#REF!</definedName>
    <definedName name="DRI1_2" localSheetId="6">#REF!</definedName>
    <definedName name="DRI1_2" localSheetId="0">#REF!</definedName>
    <definedName name="DRI1_2">#REF!</definedName>
    <definedName name="DRI1_3" localSheetId="1">#REF!</definedName>
    <definedName name="DRI1_3" localSheetId="6">#REF!</definedName>
    <definedName name="DRI1_3" localSheetId="0">#REF!</definedName>
    <definedName name="DRI1_3">#REF!</definedName>
    <definedName name="DRI1_4" localSheetId="1">#REF!</definedName>
    <definedName name="DRI1_4" localSheetId="6">#REF!</definedName>
    <definedName name="DRI1_4" localSheetId="0">#REF!</definedName>
    <definedName name="DRI1_4">#REF!</definedName>
    <definedName name="DRL" localSheetId="1">#REF!</definedName>
    <definedName name="DRL" localSheetId="6">#REF!</definedName>
    <definedName name="DRL" localSheetId="0">#REF!</definedName>
    <definedName name="DRL">#REF!</definedName>
    <definedName name="DRL1_1" localSheetId="1">#REF!</definedName>
    <definedName name="DRL1_1" localSheetId="6">#REF!</definedName>
    <definedName name="DRL1_1" localSheetId="0">#REF!</definedName>
    <definedName name="DRL1_1">#REF!</definedName>
    <definedName name="DRL1_1_1" localSheetId="1">#REF!</definedName>
    <definedName name="DRL1_1_1" localSheetId="6">#REF!</definedName>
    <definedName name="DRL1_1_1" localSheetId="0">#REF!</definedName>
    <definedName name="DRL1_1_1">#REF!</definedName>
    <definedName name="DRL1_1_2" localSheetId="1">#REF!</definedName>
    <definedName name="DRL1_1_2" localSheetId="6">#REF!</definedName>
    <definedName name="DRL1_1_2" localSheetId="0">#REF!</definedName>
    <definedName name="DRL1_1_2">#REF!</definedName>
    <definedName name="DRL1_1_3" localSheetId="1">#REF!</definedName>
    <definedName name="DRL1_1_3" localSheetId="6">#REF!</definedName>
    <definedName name="DRL1_1_3" localSheetId="0">#REF!</definedName>
    <definedName name="DRL1_1_3">#REF!</definedName>
    <definedName name="DRL1_1_4" localSheetId="1">#REF!</definedName>
    <definedName name="DRL1_1_4" localSheetId="6">#REF!</definedName>
    <definedName name="DRL1_1_4" localSheetId="0">#REF!</definedName>
    <definedName name="DRL1_1_4">#REF!</definedName>
    <definedName name="DRL1_2" localSheetId="1">#REF!</definedName>
    <definedName name="DRL1_2" localSheetId="6">#REF!</definedName>
    <definedName name="DRL1_2" localSheetId="0">#REF!</definedName>
    <definedName name="DRL1_2">#REF!</definedName>
    <definedName name="DRL1_3" localSheetId="1">#REF!</definedName>
    <definedName name="DRL1_3" localSheetId="6">#REF!</definedName>
    <definedName name="DRL1_3" localSheetId="0">#REF!</definedName>
    <definedName name="DRL1_3">#REF!</definedName>
    <definedName name="DRL1_4" localSheetId="1">#REF!</definedName>
    <definedName name="DRL1_4" localSheetId="6">#REF!</definedName>
    <definedName name="DRL1_4" localSheetId="0">#REF!</definedName>
    <definedName name="DRL1_4">#REF!</definedName>
    <definedName name="dry" localSheetId="1"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7" hidden="1">{"via1",#N/A,TRUE,"general";"via2",#N/A,TRUE,"general";"via3",#N/A,TRUE,"general"}</definedName>
    <definedName name="dry" localSheetId="6" hidden="1">{"via1",#N/A,TRUE,"general";"via2",#N/A,TRUE,"general";"via3",#N/A,TRUE,"general"}</definedName>
    <definedName name="dry" localSheetId="2">#REF!</definedName>
    <definedName name="dry" localSheetId="0" hidden="1">{"via1",#N/A,TRUE,"general";"via2",#N/A,TRUE,"general";"via3",#N/A,TRUE,"general"}</definedName>
    <definedName name="dry" hidden="1">{"via1",#N/A,TRUE,"general";"via2",#N/A,TRUE,"general";"via3",#N/A,TRUE,"general"}</definedName>
    <definedName name="DS" localSheetId="1">#REF!</definedName>
    <definedName name="DS" localSheetId="6">#REF!</definedName>
    <definedName name="DS" localSheetId="2">#REF!</definedName>
    <definedName name="DS" localSheetId="0">#REF!</definedName>
    <definedName name="DS">#REF!</definedName>
    <definedName name="DSA" localSheetId="2">#REF!</definedName>
    <definedName name="DSA">#REF!</definedName>
    <definedName name="DSAD" localSheetId="1"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localSheetId="6" hidden="1">{"via1",#N/A,TRUE,"general";"via2",#N/A,TRUE,"general";"via3",#N/A,TRUE,"general"}</definedName>
    <definedName name="DSAD" localSheetId="2">#REF!</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2">#REF!</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FZDCXZCAWDAW" localSheetId="2">#REF!</definedName>
    <definedName name="DSAFZDCXZCAWDAW">#REF!</definedName>
    <definedName name="DSAWE" localSheetId="2">#REF!</definedName>
    <definedName name="DSAWE">#REF!</definedName>
    <definedName name="Dsbcm" localSheetId="1">#REF!</definedName>
    <definedName name="Dsbcm" localSheetId="7">#REF!</definedName>
    <definedName name="Dsbcm" localSheetId="6">#REF!</definedName>
    <definedName name="Dsbcm" localSheetId="0">#REF!</definedName>
    <definedName name="Dsbcm">#REF!</definedName>
    <definedName name="DSBYTEMU">#REF!</definedName>
    <definedName name="DsctoFondo">#REF!</definedName>
    <definedName name="DsctoPension">#REF!</definedName>
    <definedName name="DsctoSalud">#REF!</definedName>
    <definedName name="DSD" localSheetId="1"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7" hidden="1">{"via1",#N/A,TRUE,"general";"via2",#N/A,TRUE,"general";"via3",#N/A,TRUE,"general"}</definedName>
    <definedName name="DSD" localSheetId="6" hidden="1">{"via1",#N/A,TRUE,"general";"via2",#N/A,TRUE,"general";"via3",#N/A,TRUE,"general"}</definedName>
    <definedName name="DSD" localSheetId="2">#REF!</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2">#REF!</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G" localSheetId="2">#REF!</definedName>
    <definedName name="DSDG">#REF!</definedName>
    <definedName name="dsds" localSheetId="2">#REF!</definedName>
    <definedName name="dsds">#REF!</definedName>
    <definedName name="dsdsd" localSheetId="2">#REF!</definedName>
    <definedName name="dsdsd">#REF!</definedName>
    <definedName name="DSF" localSheetId="1"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7" hidden="1">{"via1",#N/A,TRUE,"general";"via2",#N/A,TRUE,"general";"via3",#N/A,TRUE,"general"}</definedName>
    <definedName name="DSF" localSheetId="6" hidden="1">{"via1",#N/A,TRUE,"general";"via2",#N/A,TRUE,"general";"via3",#N/A,TRUE,"general"}</definedName>
    <definedName name="DSF" localSheetId="2">#REF!</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2">#REF!</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7" hidden="1">{"via1",#N/A,TRUE,"general";"via2",#N/A,TRUE,"general";"via3",#N/A,TRUE,"general"}</definedName>
    <definedName name="dsfg" localSheetId="6" hidden="1">{"via1",#N/A,TRUE,"general";"via2",#N/A,TRUE,"general";"via3",#N/A,TRUE,"general"}</definedName>
    <definedName name="dsfg" localSheetId="2">#REF!</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2">#REF!</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7" hidden="1">{"via1",#N/A,TRUE,"general";"via2",#N/A,TRUE,"general";"via3",#N/A,TRUE,"general"}</definedName>
    <definedName name="dsfsdf" localSheetId="6" hidden="1">{"via1",#N/A,TRUE,"general";"via2",#N/A,TRUE,"general";"via3",#N/A,TRUE,"general"}</definedName>
    <definedName name="dsfsdf" localSheetId="2">#REF!</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2">#REF!</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#REF!</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7" hidden="1">{"via1",#N/A,TRUE,"general";"via2",#N/A,TRUE,"general";"via3",#N/A,TRUE,"general"}</definedName>
    <definedName name="dsftbv" localSheetId="6" hidden="1">{"via1",#N/A,TRUE,"general";"via2",#N/A,TRUE,"general";"via3",#N/A,TRUE,"general"}</definedName>
    <definedName name="dsftbv" localSheetId="2">#REF!</definedName>
    <definedName name="dsftbv" localSheetId="0" hidden="1">{"via1",#N/A,TRUE,"general";"via2",#N/A,TRUE,"general";"via3",#N/A,TRUE,"general"}</definedName>
    <definedName name="dsftbv" hidden="1">{"via1",#N/A,TRUE,"general";"via2",#N/A,TRUE,"general";"via3",#N/A,TRUE,"general"}</definedName>
    <definedName name="DSFW" localSheetId="2">#REF!</definedName>
    <definedName name="DSFW">#REF!</definedName>
    <definedName name="DSP" localSheetId="1">#REF!</definedName>
    <definedName name="DSP" localSheetId="6">#REF!</definedName>
    <definedName name="DSP" localSheetId="0">#REF!</definedName>
    <definedName name="DSP">#REF!</definedName>
    <definedName name="DSP1_1" localSheetId="1">#REF!</definedName>
    <definedName name="DSP1_1" localSheetId="6">#REF!</definedName>
    <definedName name="DSP1_1" localSheetId="0">#REF!</definedName>
    <definedName name="DSP1_1">#REF!</definedName>
    <definedName name="DSP1_1_1">#REF!</definedName>
    <definedName name="dt" localSheetId="1">#REF!</definedName>
    <definedName name="dt" localSheetId="6">#REF!</definedName>
    <definedName name="dt" localSheetId="2">#REF!</definedName>
    <definedName name="dt" localSheetId="0">#REF!</definedName>
    <definedName name="dt">#REF!</definedName>
    <definedName name="DTOLUM" localSheetId="2">#REF!</definedName>
    <definedName name="DTOLUM">#REF!</definedName>
    <definedName name="dtrhj" localSheetId="1"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localSheetId="6" hidden="1">{"via1",#N/A,TRUE,"general";"via2",#N/A,TRUE,"general";"via3",#N/A,TRUE,"general"}</definedName>
    <definedName name="dtrhj" localSheetId="2">#REF!</definedName>
    <definedName name="dtrhj" localSheetId="0" hidden="1">{"via1",#N/A,TRUE,"general";"via2",#N/A,TRUE,"general";"via3",#N/A,TRUE,"general"}</definedName>
    <definedName name="dtrhj" hidden="1">{"via1",#N/A,TRUE,"general";"via2",#N/A,TRUE,"general";"via3",#N/A,TRUE,"general"}</definedName>
    <definedName name="DTS" localSheetId="2">#REF!</definedName>
    <definedName name="DTS">#REF!</definedName>
    <definedName name="DUCHA" localSheetId="2">#REF!</definedName>
    <definedName name="DUCHA">#REF!</definedName>
    <definedName name="DUCTO_CONDUIT_PVC_3_4" localSheetId="2">#REF!</definedName>
    <definedName name="DUCTO_CONDUIT_PVC_3_4">#REF!</definedName>
    <definedName name="DUCTO_METALICO_GALVANIZADO_1" localSheetId="2">#REF!</definedName>
    <definedName name="DUCTO_METALICO_GALVANIZADO_1">#REF!</definedName>
    <definedName name="Duitama" localSheetId="2">#REF!</definedName>
    <definedName name="Duitama">#REF!</definedName>
    <definedName name="DuracionMeses">#REF!</definedName>
    <definedName name="DuracionSemanas">#REF!</definedName>
    <definedName name="DURMIENTE" localSheetId="2">#REF!</definedName>
    <definedName name="DURMIENTE">#REF!</definedName>
    <definedName name="DURMIENTE510" localSheetId="2">#REF!</definedName>
    <definedName name="DURMIENTE510">#REF!</definedName>
    <definedName name="dutr" localSheetId="2">#REF!</definedName>
    <definedName name="dutr">#REF!</definedName>
    <definedName name="Dv" localSheetId="2">#REF!</definedName>
    <definedName name="Dv">#REF!</definedName>
    <definedName name="dxfgg" localSheetId="1"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localSheetId="6" hidden="1">{"via1",#N/A,TRUE,"general";"via2",#N/A,TRUE,"general";"via3",#N/A,TRUE,"general"}</definedName>
    <definedName name="dxfgg" localSheetId="2">#REF!</definedName>
    <definedName name="dxfgg" localSheetId="0" hidden="1">{"via1",#N/A,TRUE,"general";"via2",#N/A,TRUE,"general";"via3",#N/A,TRUE,"general"}</definedName>
    <definedName name="dxfgg" hidden="1">{"via1",#N/A,TRUE,"general";"via2",#N/A,TRUE,"general";"via3",#N/A,TRUE,"general"}</definedName>
    <definedName name="E" localSheetId="1">#REF!</definedName>
    <definedName name="E" localSheetId="6">#REF!</definedName>
    <definedName name="e" localSheetId="2">#REF!</definedName>
    <definedName name="E" localSheetId="0">#REF!</definedName>
    <definedName name="E">#REF!</definedName>
    <definedName name="e_INSTALACIONES_HIDRAULICAS" localSheetId="2">#REF!</definedName>
    <definedName name="e_INSTALACIONES_HIDRAULICAS">#REF!</definedName>
    <definedName name="e3e33" localSheetId="1"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localSheetId="6" hidden="1">{"via1",#N/A,TRUE,"general";"via2",#N/A,TRUE,"general";"via3",#N/A,TRUE,"general"}</definedName>
    <definedName name="e3e33" localSheetId="2">#REF!</definedName>
    <definedName name="e3e33" localSheetId="0"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_INDUSTRIAL" localSheetId="2">#REF!</definedName>
    <definedName name="ED_INDUSTRIAL">#REF!</definedName>
    <definedName name="ED_SUBPRODUCTOS" localSheetId="2">#REF!</definedName>
    <definedName name="ED_SUBPRODUCTOS">#REF!</definedName>
    <definedName name="EDC" localSheetId="1">#REF!</definedName>
    <definedName name="EDC" localSheetId="6">#REF!</definedName>
    <definedName name="EDC" localSheetId="0">#REF!</definedName>
    <definedName name="EDC">#REF!</definedName>
    <definedName name="EDEDWSWQA" localSheetId="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2">#REF!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ERFW" localSheetId="2">#REF!</definedName>
    <definedName name="EDFERFW">#REF!</definedName>
    <definedName name="edgfhmn" localSheetId="1"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7" hidden="1">{"via1",#N/A,TRUE,"general";"via2",#N/A,TRUE,"general";"via3",#N/A,TRUE,"general"}</definedName>
    <definedName name="edgfhmn" localSheetId="6" hidden="1">{"via1",#N/A,TRUE,"general";"via2",#N/A,TRUE,"general";"via3",#N/A,TRUE,"general"}</definedName>
    <definedName name="edgfhmn" localSheetId="2">#REF!</definedName>
    <definedName name="edgfhmn" localSheetId="0" hidden="1">{"via1",#N/A,TRUE,"general";"via2",#N/A,TRUE,"general";"via3",#N/A,TRUE,"general"}</definedName>
    <definedName name="edgfhmn" hidden="1">{"via1",#N/A,TRUE,"general";"via2",#N/A,TRUE,"general";"via3",#N/A,TRUE,"general"}</definedName>
    <definedName name="EDIER" localSheetId="2">#REF!</definedName>
    <definedName name="EDIER">#REF!</definedName>
    <definedName name="EDIFICIO_PIELES" localSheetId="2">#REF!</definedName>
    <definedName name="EDIFICIO_PIELES">#REF!</definedName>
    <definedName name="edil" localSheetId="2">#REF!</definedName>
    <definedName name="edil">#REF!</definedName>
    <definedName name="EE" localSheetId="1">'APU (Entidad) '!ERR</definedName>
    <definedName name="EE" localSheetId="3">CRONOGRAMA!ERR</definedName>
    <definedName name="EE" localSheetId="4">'FLUJO DE FONDOS'!ERR</definedName>
    <definedName name="EE" localSheetId="7">'INDICAR CÓDIGO DEL ITEM DE PAGO'!ERR</definedName>
    <definedName name="EE" localSheetId="6">'MEMORIAS (Entidad) (2)'!ERR</definedName>
    <definedName name="ee" localSheetId="2">#REF!</definedName>
    <definedName name="EE" localSheetId="0">'PRESUPUESTO OFICIAL (Entidad.)'!ERR</definedName>
    <definedName name="EE">[0]!ERR</definedName>
    <definedName name="EE_1">"[0]!err"</definedName>
    <definedName name="EE4E" localSheetId="1" hidden="1">{#N/A,#N/A,TRUE,"INGENIERIA";#N/A,#N/A,TRUE,"COMPRAS";#N/A,#N/A,TRUE,"DIRECCION";#N/A,#N/A,TRUE,"RESUMEN"}</definedName>
    <definedName name="EE4E" localSheetId="3" hidden="1">{#N/A,#N/A,TRUE,"INGENIERIA";#N/A,#N/A,TRUE,"COMPRAS";#N/A,#N/A,TRUE,"DIRECCION";#N/A,#N/A,TRUE,"RESUMEN"}</definedName>
    <definedName name="EE4E" localSheetId="4" hidden="1">{#N/A,#N/A,TRUE,"INGENIERIA";#N/A,#N/A,TRUE,"COMPRAS";#N/A,#N/A,TRUE,"DIRECCION";#N/A,#N/A,TRUE,"RESUMEN"}</definedName>
    <definedName name="EE4E" localSheetId="6" hidden="1">{#N/A,#N/A,TRUE,"INGENIERIA";#N/A,#N/A,TRUE,"COMPRAS";#N/A,#N/A,TRUE,"DIRECCION";#N/A,#N/A,TRUE,"RESUMEN"}</definedName>
    <definedName name="EE4E" localSheetId="2" hidden="1">{#N/A,#N/A,TRUE,"INGENIERIA";#N/A,#N/A,TRUE,"COMPRAS";#N/A,#N/A,TRUE,"DIRECCION";#N/A,#N/A,TRUE,"RESUMEN"}</definedName>
    <definedName name="EE4E" hidden="1">{#N/A,#N/A,TRUE,"INGENIERIA";#N/A,#N/A,TRUE,"COMPRAS";#N/A,#N/A,TRUE,"DIRECCION";#N/A,#N/A,TRUE,"RESUMEN"}</definedName>
    <definedName name="EEE" localSheetId="2">#REF!</definedName>
    <definedName name="EEE">#REF!</definedName>
    <definedName name="eeedfr" localSheetId="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2">#REF!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 localSheetId="2">#REF!</definedName>
    <definedName name="EEEEEE">#REF!</definedName>
    <definedName name="eeeeer" localSheetId="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7" hidden="1">{"via1",#N/A,TRUE,"general";"via2",#N/A,TRUE,"general";"via3",#N/A,TRUE,"general"}</definedName>
    <definedName name="eeerfd" localSheetId="6" hidden="1">{"via1",#N/A,TRUE,"general";"via2",#N/A,TRUE,"general";"via3",#N/A,TRUE,"general"}</definedName>
    <definedName name="eeerfd" localSheetId="2">#REF!</definedName>
    <definedName name="eeerfd" localSheetId="0" hidden="1">{"via1",#N/A,TRUE,"general";"via2",#N/A,TRUE,"general";"via3",#N/A,TRUE,"general"}</definedName>
    <definedName name="eeerfd" hidden="1">{"via1",#N/A,TRUE,"general";"via2",#N/A,TRUE,"general";"via3",#N/A,TRUE,"general"}</definedName>
    <definedName name="EF" localSheetId="1">#REF!</definedName>
    <definedName name="EF" localSheetId="6">#REF!</definedName>
    <definedName name="ef" localSheetId="2">#REF!</definedName>
    <definedName name="EF" localSheetId="0">#REF!</definedName>
    <definedName name="EF">#REF!</definedName>
    <definedName name="EFA" localSheetId="1">#REF!</definedName>
    <definedName name="EFA" localSheetId="6">#REF!</definedName>
    <definedName name="EFA" localSheetId="0">#REF!</definedName>
    <definedName name="EFA">#REF!</definedName>
    <definedName name="EFEC" localSheetId="2">#REF!</definedName>
    <definedName name="EFEC">#REF!</definedName>
    <definedName name="efef" localSheetId="1"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6" hidden="1">{"TAB1",#N/A,TRUE,"GENERAL";"TAB2",#N/A,TRUE,"GENERAL";"TAB3",#N/A,TRUE,"GENERAL";"TAB4",#N/A,TRUE,"GENERAL";"TAB5",#N/A,TRUE,"GENERAL"}</definedName>
    <definedName name="efef" localSheetId="2">#REF!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7" hidden="1">{"via1",#N/A,TRUE,"general";"via2",#N/A,TRUE,"general";"via3",#N/A,TRUE,"general"}</definedName>
    <definedName name="efer" localSheetId="6" hidden="1">{"via1",#N/A,TRUE,"general";"via2",#N/A,TRUE,"general";"via3",#N/A,TRUE,"general"}</definedName>
    <definedName name="efer" localSheetId="2">#REF!</definedName>
    <definedName name="efer" localSheetId="0" hidden="1">{"via1",#N/A,TRUE,"general";"via2",#N/A,TRUE,"general";"via3",#N/A,TRUE,"general"}</definedName>
    <definedName name="efer" hidden="1">{"via1",#N/A,TRUE,"general";"via2",#N/A,TRUE,"general";"via3",#N/A,TRUE,"general"}</definedName>
    <definedName name="efwef" localSheetId="2">#REF!</definedName>
    <definedName name="efwef">#REF!</definedName>
    <definedName name="egeg" localSheetId="1"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6" hidden="1">{"TAB1",#N/A,TRUE,"GENERAL";"TAB2",#N/A,TRUE,"GENERAL";"TAB3",#N/A,TRUE,"GENERAL";"TAB4",#N/A,TRUE,"GENERAL";"TAB5",#N/A,TRUE,"GENERAL"}</definedName>
    <definedName name="egeg" localSheetId="2">#REF!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h" localSheetId="2">#REF!</definedName>
    <definedName name="egh">#REF!</definedName>
    <definedName name="egtrgthrt" localSheetId="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#REF!</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 localSheetId="2">#REF!</definedName>
    <definedName name="el">#REF!</definedName>
    <definedName name="elec">50000</definedName>
    <definedName name="ELECTRICISTA" localSheetId="2">#REF!</definedName>
    <definedName name="ELECTRICISTA">#REF!</definedName>
    <definedName name="electrico" localSheetId="6">#REF!</definedName>
    <definedName name="electrico">#REF!</definedName>
    <definedName name="electrico2" localSheetId="2">#REF!</definedName>
    <definedName name="electrico2">#REF!</definedName>
    <definedName name="ELIMINACIONPROYC" localSheetId="1">#REF!</definedName>
    <definedName name="ELIMINACIONPROYC" localSheetId="6">#REF!</definedName>
    <definedName name="ELIMINACIONPROYC" localSheetId="0">#REF!</definedName>
    <definedName name="ELIMINACIONPROYC">#REF!</definedName>
    <definedName name="EM.2" localSheetId="2">#REF!</definedName>
    <definedName name="EM.2">#REF!</definedName>
    <definedName name="EM.4">#REF!</definedName>
    <definedName name="EM.5">#REF!</definedName>
    <definedName name="emanto" localSheetId="1">#REF!</definedName>
    <definedName name="emanto" localSheetId="7">#REF!</definedName>
    <definedName name="emanto" localSheetId="6">#REF!</definedName>
    <definedName name="emanto" localSheetId="0">#REF!</definedName>
    <definedName name="emanto">#REF!</definedName>
    <definedName name="eme" localSheetId="1">'APU (Entidad) '!ERR</definedName>
    <definedName name="eme" localSheetId="3">CRONOGRAMA!ERR</definedName>
    <definedName name="eme" localSheetId="4">'FLUJO DE FONDOS'!ERR</definedName>
    <definedName name="eme" localSheetId="7">'INDICAR CÓDIGO DEL ITEM DE PAGO'!ERR</definedName>
    <definedName name="eme" localSheetId="6">'MEMORIAS (Entidad) (2)'!ERR</definedName>
    <definedName name="eme" localSheetId="2">'MEMORIAS DE CÁLCULO OK'!ERR</definedName>
    <definedName name="eme" localSheetId="0">'PRESUPUESTO OFICIAL (Entidad.)'!ERR</definedName>
    <definedName name="eme">[0]!ERR</definedName>
    <definedName name="EMPAQUE" localSheetId="3">#REF!</definedName>
    <definedName name="EMPAQUE" localSheetId="4">#REF!</definedName>
    <definedName name="EMPAQUE" localSheetId="2">#REF!</definedName>
    <definedName name="EMPAQUE">#REF!</definedName>
    <definedName name="EMPLEADO" localSheetId="1">#REF!</definedName>
    <definedName name="EMPLEADO" localSheetId="6">#REF!</definedName>
    <definedName name="EMPLEADO" localSheetId="0">#REF!</definedName>
    <definedName name="EMPLEADO">#REF!</definedName>
    <definedName name="Empresa">#REF!</definedName>
    <definedName name="EMR" localSheetId="2">#REF!</definedName>
    <definedName name="EMR">#REF!</definedName>
    <definedName name="EMRC" localSheetId="2">#REF!</definedName>
    <definedName name="EMRC">#REF!</definedName>
    <definedName name="EMULSION" localSheetId="1">#REF!</definedName>
    <definedName name="EMULSION" localSheetId="6">#REF!</definedName>
    <definedName name="EMULSION" localSheetId="0">#REF!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 localSheetId="1">#REF!</definedName>
    <definedName name="End_Bal" localSheetId="6">#REF!</definedName>
    <definedName name="End_Bal" localSheetId="0">#REF!</definedName>
    <definedName name="End_Bal">#REF!</definedName>
    <definedName name="ene" localSheetId="1">#REF!</definedName>
    <definedName name="ene" localSheetId="6">#REF!</definedName>
    <definedName name="ene" localSheetId="0">#REF!</definedName>
    <definedName name="ene">#REF!</definedName>
    <definedName name="ENSAYO">#REF!</definedName>
    <definedName name="ensayo2" localSheetId="1">#N/A</definedName>
    <definedName name="ensayo2" localSheetId="6">#N/A</definedName>
    <definedName name="ensayo2" localSheetId="2">'MEMORIAS DE CÁLCULO OK'!ERR</definedName>
    <definedName name="ensayo2">#N/A</definedName>
    <definedName name="Ensayos" localSheetId="1">#REF!</definedName>
    <definedName name="Ensayos" localSheetId="6">#REF!</definedName>
    <definedName name="Ensayos" localSheetId="2">#REF!</definedName>
    <definedName name="Ensayos" localSheetId="0">#REF!</definedName>
    <definedName name="Ensayos">#REF!</definedName>
    <definedName name="ENT" localSheetId="2">#REF!</definedName>
    <definedName name="ENT">#REF!</definedName>
    <definedName name="entibado" localSheetId="2">#REF!</definedName>
    <definedName name="entibado">#REF!</definedName>
    <definedName name="ENTRADA">#REF!</definedName>
    <definedName name="ENTRADASP" localSheetId="1">#REF!</definedName>
    <definedName name="ENTRADASP" localSheetId="7">#REF!</definedName>
    <definedName name="ENTRADASP">#REF!</definedName>
    <definedName name="ENTREPISO">#REF!</definedName>
    <definedName name="EOPJKNCKNCX" localSheetId="2">#REF!</definedName>
    <definedName name="EOPJKNCKNCX">#REF!</definedName>
    <definedName name="EPECIALIDAD_SIDOE" localSheetId="1">#REF!</definedName>
    <definedName name="EPECIALIDAD_SIDOE" localSheetId="6">#REF!</definedName>
    <definedName name="EPECIALIDAD_SIDOE" localSheetId="0">#REF!</definedName>
    <definedName name="EPECIALIDAD_SIDOE">#REF!</definedName>
    <definedName name="EQ">#REF!</definedName>
    <definedName name="EQP" localSheetId="2">#REF!</definedName>
    <definedName name="EQP">#REF!</definedName>
    <definedName name="EQTOP" localSheetId="2">#REF!</definedName>
    <definedName name="EQTOP">#REF!</definedName>
    <definedName name="EQUI">#REF!</definedName>
    <definedName name="EQUIPO" localSheetId="2">#REF!</definedName>
    <definedName name="equipo">#REF!</definedName>
    <definedName name="EQUIPO_1">#REF!</definedName>
    <definedName name="Equipo_de_computo_con_software_o_licencia" localSheetId="2">#REF!</definedName>
    <definedName name="Equipo_de_computo_con_software_o_licencia">#REF!</definedName>
    <definedName name="EQUIPO_DE_SOLDADURA" localSheetId="2">#REF!</definedName>
    <definedName name="EQUIPO_DE_SOLDADURA">#REF!</definedName>
    <definedName name="EQUIPO_DE_TOPOGRAFIA" localSheetId="2">#REF!</definedName>
    <definedName name="EQUIPO_DE_TOPOGRAFIA">#REF!</definedName>
    <definedName name="EQUIPO_DE_TOPOGRAFÍA">#REF!</definedName>
    <definedName name="EQUIPO_PARA_PINTURA_DE_TRAFICO">#REF!</definedName>
    <definedName name="EQUIPO1" localSheetId="1">#REF!</definedName>
    <definedName name="EQUIPO1" localSheetId="6">#REF!</definedName>
    <definedName name="EQUIPO1" localSheetId="0">#REF!</definedName>
    <definedName name="EQUIPO1">#REF!</definedName>
    <definedName name="EQUIPOS" localSheetId="1">#REF!</definedName>
    <definedName name="EQUIPOS" localSheetId="7">#REF!</definedName>
    <definedName name="Equipos" localSheetId="6">#REF!</definedName>
    <definedName name="EQUIPOS" localSheetId="2">#REF!</definedName>
    <definedName name="Equipos" localSheetId="0">#REF!</definedName>
    <definedName name="Equipos">#REF!</definedName>
    <definedName name="EQUIPOS1" localSheetId="1">#REF!</definedName>
    <definedName name="EQUIPOS1" localSheetId="6">#REF!</definedName>
    <definedName name="EQUIPOS1" localSheetId="0">#REF!</definedName>
    <definedName name="EQUIPOS1">#REF!</definedName>
    <definedName name="EQUIPOSOLDADURA">#REF!</definedName>
    <definedName name="EQUISOLDADURA" localSheetId="2">#REF!</definedName>
    <definedName name="EQUISOLDADURA">#REF!</definedName>
    <definedName name="eqw" localSheetId="1"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7" hidden="1">{"via1",#N/A,TRUE,"general";"via2",#N/A,TRUE,"general";"via3",#N/A,TRUE,"general"}</definedName>
    <definedName name="eqw" localSheetId="6" hidden="1">{"via1",#N/A,TRUE,"general";"via2",#N/A,TRUE,"general";"via3",#N/A,TRUE,"general"}</definedName>
    <definedName name="eqw" localSheetId="2">#REF!</definedName>
    <definedName name="eqw" localSheetId="0" hidden="1">{"via1",#N/A,TRUE,"general";"via2",#N/A,TRUE,"general";"via3",#N/A,TRUE,"general"}</definedName>
    <definedName name="eqw" hidden="1">{"via1",#N/A,TRUE,"general";"via2",#N/A,TRUE,"general";"via3",#N/A,TRUE,"general"}</definedName>
    <definedName name="er" localSheetId="2">#REF!</definedName>
    <definedName name="er">#REF!</definedName>
    <definedName name="ERE_ART">#REF!</definedName>
    <definedName name="EREE" localSheetId="2">#REF!</definedName>
    <definedName name="EREE">#REF!</definedName>
    <definedName name="erfg" localSheetId="1" hidden="1">{#N/A,#N/A,FALSE,"Hoja1";#N/A,#N/A,FALSE,"Hoja2"}</definedName>
    <definedName name="erfg" localSheetId="3" hidden="1">{#N/A,#N/A,FALSE,"Hoja1";#N/A,#N/A,FALSE,"Hoja2"}</definedName>
    <definedName name="erfg" localSheetId="4" hidden="1">{#N/A,#N/A,FALSE,"Hoja1";#N/A,#N/A,FALSE,"Hoja2"}</definedName>
    <definedName name="erfg" localSheetId="6" hidden="1">{#N/A,#N/A,FALSE,"Hoja1";#N/A,#N/A,FALSE,"Hoja2"}</definedName>
    <definedName name="erfg" localSheetId="2"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6" hidden="1">{"TAB1",#N/A,TRUE,"GENERAL";"TAB2",#N/A,TRUE,"GENERAL";"TAB3",#N/A,TRUE,"GENERAL";"TAB4",#N/A,TRUE,"GENERAL";"TAB5",#N/A,TRUE,"GENERAL"}</definedName>
    <definedName name="erg" localSheetId="2">#REF!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7" hidden="1">{"via1",#N/A,TRUE,"general";"via2",#N/A,TRUE,"general";"via3",#N/A,TRUE,"general"}</definedName>
    <definedName name="erger" localSheetId="6" hidden="1">{"via1",#N/A,TRUE,"general";"via2",#N/A,TRUE,"general";"via3",#N/A,TRUE,"general"}</definedName>
    <definedName name="erger" localSheetId="2">#REF!</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6" hidden="1">{"via1",#N/A,TRUE,"general";"via2",#N/A,TRUE,"general";"via3",#N/A,TRUE,"general"}</definedName>
    <definedName name="ergerg" localSheetId="2">#REF!</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localSheetId="6" hidden="1">{"via1",#N/A,TRUE,"general";"via2",#N/A,TRUE,"general";"via3",#N/A,TRUE,"general"}</definedName>
    <definedName name="ergfegr" localSheetId="2">#REF!</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6" hidden="1">{"TAB1",#N/A,TRUE,"GENERAL";"TAB2",#N/A,TRUE,"GENERAL";"TAB3",#N/A,TRUE,"GENERAL";"TAB4",#N/A,TRUE,"GENERAL";"TAB5",#N/A,TRUE,"GENERAL"}</definedName>
    <definedName name="ergge" localSheetId="2">#REF!</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7" hidden="1">{"via1",#N/A,TRUE,"general";"via2",#N/A,TRUE,"general";"via3",#N/A,TRUE,"general"}</definedName>
    <definedName name="erggewg" localSheetId="6" hidden="1">{"via1",#N/A,TRUE,"general";"via2",#N/A,TRUE,"general";"via3",#N/A,TRUE,"general"}</definedName>
    <definedName name="erggewg" localSheetId="2">#REF!</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2">#REF!</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6" hidden="1">{"via1",#N/A,TRUE,"general";"via2",#N/A,TRUE,"general";"via3",#N/A,TRUE,"general"}</definedName>
    <definedName name="ergregerg" localSheetId="2">#REF!</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6" hidden="1">{"TAB1",#N/A,TRUE,"GENERAL";"TAB2",#N/A,TRUE,"GENERAL";"TAB3",#N/A,TRUE,"GENERAL";"TAB4",#N/A,TRUE,"GENERAL";"TAB5",#N/A,TRUE,"GENERAL"}</definedName>
    <definedName name="ergrg" localSheetId="2">#REF!</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#REF!</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7" hidden="1">{"via1",#N/A,TRUE,"general";"via2",#N/A,TRUE,"general";"via3",#N/A,TRUE,"general"}</definedName>
    <definedName name="ergwreg" localSheetId="6" hidden="1">{"via1",#N/A,TRUE,"general";"via2",#N/A,TRUE,"general";"via3",#N/A,TRUE,"general"}</definedName>
    <definedName name="ergwreg" localSheetId="2">#REF!</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2">#REF!</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7">{"TAB1",#N/A,TRUE,"GENERAL";"TAB2",#N/A,TRUE,"GENERAL";"TAB3",#N/A,TRUE,"GENERAL";"TAB4",#N/A,TRUE,"GENERAL";"TAB5",#N/A,TRUE,"GENERAL"}</definedName>
    <definedName name="ERR" localSheetId="6">{"TAB1",#N/A,TRUE,"GENERAL";"TAB2",#N/A,TRUE,"GENERAL";"TAB3",#N/A,TRUE,"GENERAL";"TAB4",#N/A,TRUE,"GENERAL";"TAB5",#N/A,TRUE,"GENERAL"}</definedName>
    <definedName name="ERR" localSheetId="2">#REF!</definedName>
    <definedName name="ERR" localSheetId="0">{"TAB1",#N/A,TRUE,"GENERAL";"TAB2",#N/A,TRUE,"GENERAL";"TAB3",#N/A,TRUE,"GENERAL";"TAB4",#N/A,TRUE,"GENERAL";"TAB5",#N/A,TRUE,"GENERAL"}</definedName>
    <definedName name="ERR">{"TAB1",#N/A,TRUE,"GENERAL";"TAB2",#N/A,TRUE,"GENERAL";"TAB3",#N/A,TRUE,"GENERAL";"TAB4",#N/A,TRUE,"GENERAL";"TAB5",#N/A,TRUE,"GENERAL"}</definedName>
    <definedName name="ERROR" localSheetId="2">#REF!</definedName>
    <definedName name="ERROR">#REF!</definedName>
    <definedName name="ERRORE" localSheetId="1">#REF!</definedName>
    <definedName name="ERRORE" localSheetId="6">#REF!</definedName>
    <definedName name="ERRORE" localSheetId="0">#REF!</definedName>
    <definedName name="ERRORE">#REF!</definedName>
    <definedName name="ert" localSheetId="1"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7" hidden="1">{"via1",#N/A,TRUE,"general";"via2",#N/A,TRUE,"general";"via3",#N/A,TRUE,"general"}</definedName>
    <definedName name="ert" localSheetId="6" hidden="1">{"via1",#N/A,TRUE,"general";"via2",#N/A,TRUE,"general";"via3",#N/A,TRUE,"general"}</definedName>
    <definedName name="ert" localSheetId="2">#REF!</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6" hidden="1">{"via1",#N/A,TRUE,"general";"via2",#N/A,TRUE,"general";"via3",#N/A,TRUE,"general"}</definedName>
    <definedName name="erte" localSheetId="2">#REF!</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6" hidden="1">{"TAB1",#N/A,TRUE,"GENERAL";"TAB2",#N/A,TRUE,"GENERAL";"TAB3",#N/A,TRUE,"GENERAL";"TAB4",#N/A,TRUE,"GENERAL";"TAB5",#N/A,TRUE,"GENERAL"}</definedName>
    <definedName name="erter" localSheetId="2">#REF!</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7" hidden="1">{"via1",#N/A,TRUE,"general";"via2",#N/A,TRUE,"general";"via3",#N/A,TRUE,"general"}</definedName>
    <definedName name="ertert" localSheetId="6" hidden="1">{"via1",#N/A,TRUE,"general";"via2",#N/A,TRUE,"general";"via3",#N/A,TRUE,"general"}</definedName>
    <definedName name="ertert" localSheetId="2">#REF!</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2">#REF!</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7" hidden="1">{"via1",#N/A,TRUE,"general";"via2",#N/A,TRUE,"general";"via3",#N/A,TRUE,"general"}</definedName>
    <definedName name="ertreb" localSheetId="6" hidden="1">{"via1",#N/A,TRUE,"general";"via2",#N/A,TRUE,"general";"via3",#N/A,TRUE,"general"}</definedName>
    <definedName name="ertreb" localSheetId="2">#REF!</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2">#REF!</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7" hidden="1">{"via1",#N/A,TRUE,"general";"via2",#N/A,TRUE,"general";"via3",#N/A,TRUE,"general"}</definedName>
    <definedName name="erttret" localSheetId="6" hidden="1">{"via1",#N/A,TRUE,"general";"via2",#N/A,TRUE,"general";"via3",#N/A,TRUE,"general"}</definedName>
    <definedName name="erttret" localSheetId="2">#REF!</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6" hidden="1">{"via1",#N/A,TRUE,"general";"via2",#N/A,TRUE,"general";"via3",#N/A,TRUE,"general"}</definedName>
    <definedName name="ertuiy" localSheetId="2">#REF!</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2">#REF!</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6" hidden="1">{"TAB1",#N/A,TRUE,"GENERAL";"TAB2",#N/A,TRUE,"GENERAL";"TAB3",#N/A,TRUE,"GENERAL";"TAB4",#N/A,TRUE,"GENERAL";"TAB5",#N/A,TRUE,"GENERAL"}</definedName>
    <definedName name="eru" localSheetId="2">#REF!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7" hidden="1">{"via1",#N/A,TRUE,"general";"via2",#N/A,TRUE,"general";"via3",#N/A,TRUE,"general"}</definedName>
    <definedName name="ERV" localSheetId="6" hidden="1">{"via1",#N/A,TRUE,"general";"via2",#N/A,TRUE,"general";"via3",#N/A,TRUE,"general"}</definedName>
    <definedName name="ERV" localSheetId="2">#REF!</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6" hidden="1">{"via1",#N/A,TRUE,"general";"via2",#N/A,TRUE,"general";"via3",#N/A,TRUE,"general"}</definedName>
    <definedName name="erware" localSheetId="2">#REF!</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6" hidden="1">{"via1",#N/A,TRUE,"general";"via2",#N/A,TRUE,"general";"via3",#N/A,TRUE,"general"}</definedName>
    <definedName name="ERWER" localSheetId="2">#REF!</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2">#REF!</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6" hidden="1">{"TAB1",#N/A,TRUE,"GENERAL";"TAB2",#N/A,TRUE,"GENERAL";"TAB3",#N/A,TRUE,"GENERAL";"TAB4",#N/A,TRUE,"GENERAL";"TAB5",#N/A,TRUE,"GENERAL"}</definedName>
    <definedName name="erwr" localSheetId="2">#REF!</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7" hidden="1">{"via1",#N/A,TRUE,"general";"via2",#N/A,TRUE,"general";"via3",#N/A,TRUE,"general"}</definedName>
    <definedName name="ERWRL" localSheetId="6" hidden="1">{"via1",#N/A,TRUE,"general";"via2",#N/A,TRUE,"general";"via3",#N/A,TRUE,"general"}</definedName>
    <definedName name="ERWRL" localSheetId="2">#REF!</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6" hidden="1">{"via1",#N/A,TRUE,"general";"via2",#N/A,TRUE,"general";"via3",#N/A,TRUE,"general"}</definedName>
    <definedName name="ery" localSheetId="2">#REF!</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6" hidden="1">{"via1",#N/A,TRUE,"general";"via2",#N/A,TRUE,"general";"via3",#N/A,TRUE,"general"}</definedName>
    <definedName name="eryhd" localSheetId="2">#REF!</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2">#REF!</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#REF!</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#REF!</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#REF!</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7" hidden="1">{"via1",#N/A,TRUE,"general";"via2",#N/A,TRUE,"general";"via3",#N/A,TRUE,"general"}</definedName>
    <definedName name="erytd" localSheetId="6" hidden="1">{"via1",#N/A,TRUE,"general";"via2",#N/A,TRUE,"general";"via3",#N/A,TRUE,"general"}</definedName>
    <definedName name="erytd" localSheetId="2">#REF!</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6" hidden="1">{"via1",#N/A,TRUE,"general";"via2",#N/A,TRUE,"general";"via3",#N/A,TRUE,"general"}</definedName>
    <definedName name="eryty" localSheetId="2">#REF!</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6" hidden="1">{"via1",#N/A,TRUE,"general";"via2",#N/A,TRUE,"general";"via3",#N/A,TRUE,"general"}</definedName>
    <definedName name="eryy" localSheetId="2">#REF!</definedName>
    <definedName name="eryy" localSheetId="0" hidden="1">{"via1",#N/A,TRUE,"general";"via2",#N/A,TRUE,"general";"via3",#N/A,TRUE,"general"}</definedName>
    <definedName name="eryy" hidden="1">{"via1",#N/A,TRUE,"general";"via2",#N/A,TRUE,"general";"via3",#N/A,TRUE,"general"}</definedName>
    <definedName name="ES" localSheetId="1">'APU (Entidad) '!ERR</definedName>
    <definedName name="ES" localSheetId="3">CRONOGRAMA!ERR</definedName>
    <definedName name="ES" localSheetId="4">'FLUJO DE FONDOS'!ERR</definedName>
    <definedName name="ES" localSheetId="7">'INDICAR CÓDIGO DEL ITEM DE PAGO'!ERR</definedName>
    <definedName name="ES" localSheetId="6">'MEMORIAS (Entidad) (2)'!ERR</definedName>
    <definedName name="ES" localSheetId="2">'MEMORIAS DE CÁLCULO OK'!ERR</definedName>
    <definedName name="ES" localSheetId="0">'PRESUPUESTO OFICIAL (Entidad.)'!ERR</definedName>
    <definedName name="ES">[0]!ERR</definedName>
    <definedName name="ES1_1" localSheetId="3">#REF!</definedName>
    <definedName name="ES1_1" localSheetId="4">#REF!</definedName>
    <definedName name="ES1_1" localSheetId="2">#REF!</definedName>
    <definedName name="ES1_1">#REF!</definedName>
    <definedName name="ES1_10" localSheetId="2">#REF!</definedName>
    <definedName name="ES1_10">#REF!</definedName>
    <definedName name="ES1_11" localSheetId="2">#REF!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 localSheetId="1">#REF!</definedName>
    <definedName name="ESA" localSheetId="6">#REF!</definedName>
    <definedName name="ESA" localSheetId="0">#REF!</definedName>
    <definedName name="ESA">#REF!</definedName>
    <definedName name="ESC" localSheetId="1">IF([0]!LG=9,[0]!FES,"")</definedName>
    <definedName name="ESC" localSheetId="3">IF([0]!LG=9,[0]!FES,"")</definedName>
    <definedName name="ESC" localSheetId="4">IF([0]!LG=9,[0]!FES,"")</definedName>
    <definedName name="ESC" localSheetId="6">IF([0]!LG=9,[0]!FES,"")</definedName>
    <definedName name="ESC" localSheetId="2">IF([0]!LG=9,[0]!FES,"")</definedName>
    <definedName name="ESC">IF([0]!LG=9,[0]!FES,"")</definedName>
    <definedName name="escalones" localSheetId="3">#REF!</definedName>
    <definedName name="escalones" localSheetId="4">#REF!</definedName>
    <definedName name="escalones" localSheetId="2">#REF!</definedName>
    <definedName name="escalones">#REF!</definedName>
    <definedName name="Escalones_3_4__con_anticorrosivo" localSheetId="2">#REF!</definedName>
    <definedName name="Escalones_3_4__con_anticorrosivo">#REF!</definedName>
    <definedName name="ESCOMBRERA" localSheetId="2">#REF!</definedName>
    <definedName name="ESCOMBRERA">#REF!</definedName>
    <definedName name="ESCOMBROS">#REF!</definedName>
    <definedName name="ESE" localSheetId="1">#REF!</definedName>
    <definedName name="ESE" localSheetId="6">#REF!</definedName>
    <definedName name="ESE" localSheetId="0">#REF!</definedName>
    <definedName name="ESE">#REF!</definedName>
    <definedName name="Esferas_reflectivas" localSheetId="2">#REF!</definedName>
    <definedName name="Esferas_reflectivas">#REF!</definedName>
    <definedName name="esmaltadoi" localSheetId="2">#REF!</definedName>
    <definedName name="esmaltadoi">#REF!</definedName>
    <definedName name="ESMALTE" localSheetId="2">#REF!</definedName>
    <definedName name="ESMALTE">#REF!</definedName>
    <definedName name="Esmalte_Pintuco" localSheetId="2">#REF!</definedName>
    <definedName name="Esmalte_Pintuco">#REF!</definedName>
    <definedName name="ESPE" localSheetId="1">#REF!</definedName>
    <definedName name="ESPE" localSheetId="6">#REF!</definedName>
    <definedName name="ESPE" localSheetId="0">#REF!</definedName>
    <definedName name="ESPE">#REF!</definedName>
    <definedName name="ESPECIFICACION" localSheetId="1">#REF!</definedName>
    <definedName name="ESPECIFICACION" localSheetId="7">#REF!</definedName>
    <definedName name="ESPECIFICACION">#REF!</definedName>
    <definedName name="Especificación" localSheetId="1">#REF!</definedName>
    <definedName name="Especificación" localSheetId="7">#REF!</definedName>
    <definedName name="Especificación">#REF!</definedName>
    <definedName name="ESPEJO">#REF!</definedName>
    <definedName name="ESPEJO_4_MM">#REF!</definedName>
    <definedName name="ESPEJO3MM">#REF!</definedName>
    <definedName name="ESRFDG">#REF!</definedName>
    <definedName name="EST10A">#REF!</definedName>
    <definedName name="EST10V1">#REF!</definedName>
    <definedName name="EST11A">#REF!</definedName>
    <definedName name="ESTA">#REF!</definedName>
    <definedName name="ESTACA">#REF!</definedName>
    <definedName name="Estaca_2_x2_x0.50m">#REF!</definedName>
    <definedName name="ESTACAS" localSheetId="2">#REF!</definedName>
    <definedName name="ESTACAS">#REF!</definedName>
    <definedName name="ESTACAS_80_cm">#REF!</definedName>
    <definedName name="Estados">#REF!</definedName>
    <definedName name="ESTERCOLERO">#REF!</definedName>
    <definedName name="Estimate_Factor">1</definedName>
    <definedName name="ESTOPA" localSheetId="2">#REF!</definedName>
    <definedName name="ESTOPA">#REF!</definedName>
    <definedName name="ESTRAE">#REF!</definedName>
    <definedName name="ESTRU">#REF!</definedName>
    <definedName name="ESTRUCTURA" localSheetId="1"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6" hidden="1">{#N/A,#N/A,TRUE,"INGENIERIA";#N/A,#N/A,TRUE,"COMPRAS";#N/A,#N/A,TRUE,"DIRECCION";#N/A,#N/A,TRUE,"RESUMEN"}</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DE_SOPORTE" localSheetId="2">#REF!</definedName>
    <definedName name="ESTRUCTURA_DE_SOPORTE">#REF!</definedName>
    <definedName name="ESTRUCTURAS">#REF!</definedName>
    <definedName name="ETAP" localSheetId="1">#REF!</definedName>
    <definedName name="ETAP" localSheetId="6">#REF!</definedName>
    <definedName name="ETAP" localSheetId="0">#REF!</definedName>
    <definedName name="ETAP">#REF!</definedName>
    <definedName name="ETAPA_PACC" localSheetId="1">#REF!</definedName>
    <definedName name="ETAPA_PACC" localSheetId="6">#REF!</definedName>
    <definedName name="ETAPA_PACC" localSheetId="0">#REF!</definedName>
    <definedName name="ETAPA_PACC">#REF!</definedName>
    <definedName name="ETERNIT6" localSheetId="2">#REF!</definedName>
    <definedName name="ETERNIT6">#REF!</definedName>
    <definedName name="etertgg" localSheetId="1"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7" hidden="1">{"via1",#N/A,TRUE,"general";"via2",#N/A,TRUE,"general";"via3",#N/A,TRUE,"general"}</definedName>
    <definedName name="etertgg" localSheetId="6" hidden="1">{"via1",#N/A,TRUE,"general";"via2",#N/A,TRUE,"general";"via3",#N/A,TRUE,"general"}</definedName>
    <definedName name="etertgg" localSheetId="2">#REF!</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3" hidden="1">{#N/A,#N/A,TRUE,"1842CWN0"}</definedName>
    <definedName name="etertt" localSheetId="4" hidden="1">{#N/A,#N/A,TRUE,"1842CWN0"}</definedName>
    <definedName name="etertt" localSheetId="6" hidden="1">{#N/A,#N/A,TRUE,"1842CWN0"}</definedName>
    <definedName name="etertt" localSheetId="2"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6" hidden="1">{"TAB1",#N/A,TRUE,"GENERAL";"TAB2",#N/A,TRUE,"GENERAL";"TAB3",#N/A,TRUE,"GENERAL";"TAB4",#N/A,TRUE,"GENERAL";"TAB5",#N/A,TRUE,"GENERAL"}</definedName>
    <definedName name="etewt" localSheetId="2">#REF!</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u" localSheetId="1"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7" hidden="1">{"via1",#N/A,TRUE,"general";"via2",#N/A,TRUE,"general";"via3",#N/A,TRUE,"general"}</definedName>
    <definedName name="etu" localSheetId="6" hidden="1">{"via1",#N/A,TRUE,"general";"via2",#N/A,TRUE,"general";"via3",#N/A,TRUE,"general"}</definedName>
    <definedName name="etu" localSheetId="2">#REF!</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6" hidden="1">{"via1",#N/A,TRUE,"general";"via2",#N/A,TRUE,"general";"via3",#N/A,TRUE,"general"}</definedName>
    <definedName name="etueh" localSheetId="2">#REF!</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6" hidden="1">{"via1",#N/A,TRUE,"general";"via2",#N/A,TRUE,"general";"via3",#N/A,TRUE,"general"}</definedName>
    <definedName name="etyty" localSheetId="2">#REF!</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6" hidden="1">{"TAB1",#N/A,TRUE,"GENERAL";"TAB2",#N/A,TRUE,"GENERAL";"TAB3",#N/A,TRUE,"GENERAL";"TAB4",#N/A,TRUE,"GENERAL";"TAB5",#N/A,TRUE,"GENERAL"}</definedName>
    <definedName name="etyu" localSheetId="2">#REF!</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7" hidden="1">{"via1",#N/A,TRUE,"general";"via2",#N/A,TRUE,"general";"via3",#N/A,TRUE,"general"}</definedName>
    <definedName name="eu" localSheetId="6" hidden="1">{"via1",#N/A,TRUE,"general";"via2",#N/A,TRUE,"general";"via3",#N/A,TRUE,"general"}</definedName>
    <definedName name="eu" localSheetId="2">#REF!</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6" hidden="1">{"via1",#N/A,TRUE,"general";"via2",#N/A,TRUE,"general";"via3",#N/A,TRUE,"general"}</definedName>
    <definedName name="eut" localSheetId="2">#REF!</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6" hidden="1">{"TAB1",#N/A,TRUE,"GENERAL";"TAB2",#N/A,TRUE,"GENERAL";"TAB3",#N/A,TRUE,"GENERAL";"TAB4",#N/A,TRUE,"GENERAL";"TAB5",#N/A,TRUE,"GENERAL"}</definedName>
    <definedName name="euyt" localSheetId="2">#REF!</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#REF!</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6" hidden="1">{"TAB1",#N/A,TRUE,"GENERAL";"TAB2",#N/A,TRUE,"GENERAL";"TAB3",#N/A,TRUE,"GENERAL";"TAB4",#N/A,TRUE,"GENERAL";"TAB5",#N/A,TRUE,"GENERAL"}</definedName>
    <definedName name="ewre" localSheetId="2">#REF!</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#REF!</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6" hidden="1">{"TAB1",#N/A,TRUE,"GENERAL";"TAB2",#N/A,TRUE,"GENERAL";"TAB3",#N/A,TRUE,"GENERAL";"TAB4",#N/A,TRUE,"GENERAL";"TAB5",#N/A,TRUE,"GENERAL"}</definedName>
    <definedName name="ewrr" localSheetId="2">#REF!</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6" hidden="1">{"TAB1",#N/A,TRUE,"GENERAL";"TAB2",#N/A,TRUE,"GENERAL";"TAB3",#N/A,TRUE,"GENERAL";"TAB4",#N/A,TRUE,"GENERAL";"TAB5",#N/A,TRUE,"GENERAL"}</definedName>
    <definedName name="ewrt" localSheetId="2">#REF!</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#REF!</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W" localSheetId="1" hidden="1">{#N/A,#N/A,TRUE,"INGENIERIA";#N/A,#N/A,TRUE,"COMPRAS";#N/A,#N/A,TRUE,"DIRECCION";#N/A,#N/A,TRUE,"RESUMEN"}</definedName>
    <definedName name="EWW" localSheetId="3" hidden="1">{#N/A,#N/A,TRUE,"INGENIERIA";#N/A,#N/A,TRUE,"COMPRAS";#N/A,#N/A,TRUE,"DIRECCION";#N/A,#N/A,TRUE,"RESUMEN"}</definedName>
    <definedName name="EWW" localSheetId="4" hidden="1">{#N/A,#N/A,TRUE,"INGENIERIA";#N/A,#N/A,TRUE,"COMPRAS";#N/A,#N/A,TRUE,"DIRECCION";#N/A,#N/A,TRUE,"RESUMEN"}</definedName>
    <definedName name="EWW" localSheetId="6" hidden="1">{#N/A,#N/A,TRUE,"INGENIERIA";#N/A,#N/A,TRUE,"COMPRAS";#N/A,#N/A,TRUE,"DIRECCION";#N/A,#N/A,TRUE,"RESUMEN"}</definedName>
    <definedName name="EWW" localSheetId="2" hidden="1">{#N/A,#N/A,TRUE,"INGENIERIA";#N/A,#N/A,TRUE,"COMPRAS";#N/A,#N/A,TRUE,"DIRECCION";#N/A,#N/A,TRUE,"RESUMEN"}</definedName>
    <definedName name="EWW" hidden="1">{#N/A,#N/A,TRUE,"INGENIERIA";#N/A,#N/A,TRUE,"COMPRAS";#N/A,#N/A,TRUE,"DIRECCION";#N/A,#N/A,TRUE,"RESUMEN"}</definedName>
    <definedName name="EX" localSheetId="1" hidden="1">#REF!</definedName>
    <definedName name="EX" localSheetId="6" hidden="1">#REF!</definedName>
    <definedName name="EX" localSheetId="2">#REF!</definedName>
    <definedName name="EX" localSheetId="0" hidden="1">#REF!</definedName>
    <definedName name="EX" hidden="1">#REF!</definedName>
    <definedName name="EX_1" localSheetId="1" hidden="1">#REF!</definedName>
    <definedName name="EX_1" localSheetId="6" hidden="1">#REF!</definedName>
    <definedName name="EX_1" localSheetId="0" hidden="1">#REF!</definedName>
    <definedName name="EX_1" hidden="1">#REF!</definedName>
    <definedName name="EXC" localSheetId="1">#REF!</definedName>
    <definedName name="EXC" localSheetId="7">#REF!</definedName>
    <definedName name="EXC">#REF!</definedName>
    <definedName name="EXCAV_1">#REF!</definedName>
    <definedName name="EXCAV_2">#REF!</definedName>
    <definedName name="EXCAVACION">#REF!</definedName>
    <definedName name="EXCAVACIONMANUAL" localSheetId="2">#REF!</definedName>
    <definedName name="EXCAVACIONMANUAL">#REF!</definedName>
    <definedName name="excavacionmaquina" localSheetId="2">#REF!</definedName>
    <definedName name="excavacionmaquina">#REF!</definedName>
    <definedName name="EXCAVACIONPARQUEOS" localSheetId="2">#REF!</definedName>
    <definedName name="EXCAVACIONPARQUEOS">#REF!</definedName>
    <definedName name="exCEL" localSheetId="1">#REF!</definedName>
    <definedName name="exCEL" localSheetId="7">#REF!</definedName>
    <definedName name="exCEL">#REF!</definedName>
    <definedName name="Excel_BuiltIn__FilterDatabase_2">#REF!</definedName>
    <definedName name="Excel_BuiltIn_Print_Area" localSheetId="2">#REF!</definedName>
    <definedName name="Excel_BuiltIn_Print_Area">#REF!</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1">#REF!</definedName>
    <definedName name="Excel_BuiltIn_Print_Area_3" localSheetId="7">#REF!</definedName>
    <definedName name="Excel_BuiltIn_Print_Area_3">#REF!</definedName>
    <definedName name="Excel_BuiltIn_Print_Area_3_X" localSheetId="1">#REF!</definedName>
    <definedName name="Excel_BuiltIn_Print_Area_3_X" localSheetId="7">#REF!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#REF!</definedName>
    <definedName name="Excel_BuiltIn_Print_Titles_10" localSheetId="7">#REF!</definedName>
    <definedName name="Excel_BuiltIn_Print_Titles_10" localSheetId="2">#REF!</definedName>
    <definedName name="Excel_BuiltIn_Print_Titles_10">#REF!</definedName>
    <definedName name="Excel_BuiltIn_Print_Titles_11" localSheetId="1">#REF!</definedName>
    <definedName name="Excel_BuiltIn_Print_Titles_11" localSheetId="7">#REF!</definedName>
    <definedName name="Excel_BuiltIn_Print_Titles_11" localSheetId="2">#REF!</definedName>
    <definedName name="Excel_BuiltIn_Print_Titles_11">#REF!</definedName>
    <definedName name="Excel_BuiltIn_Print_Titles_12" localSheetId="1">#REF!</definedName>
    <definedName name="Excel_BuiltIn_Print_Titles_12" localSheetId="7">#REF!</definedName>
    <definedName name="Excel_BuiltIn_Print_Titles_12" localSheetId="2">#REF!</definedName>
    <definedName name="Excel_BuiltIn_Print_Titles_12">#REF!</definedName>
    <definedName name="Excel_BuiltIn_Print_Titles_13" localSheetId="1">#REF!</definedName>
    <definedName name="Excel_BuiltIn_Print_Titles_13" localSheetId="7">#REF!</definedName>
    <definedName name="Excel_BuiltIn_Print_Titles_13" localSheetId="2">#REF!</definedName>
    <definedName name="Excel_BuiltIn_Print_Titles_13">#REF!</definedName>
    <definedName name="Excel_BuiltIn_Print_Titles_14" localSheetId="1">#REF!</definedName>
    <definedName name="Excel_BuiltIn_Print_Titles_14" localSheetId="7">#REF!</definedName>
    <definedName name="Excel_BuiltIn_Print_Titles_14" localSheetId="2">#REF!</definedName>
    <definedName name="Excel_BuiltIn_Print_Titles_14">#REF!</definedName>
    <definedName name="Excel_BuiltIn_Print_Titles_15" localSheetId="1">#REF!</definedName>
    <definedName name="Excel_BuiltIn_Print_Titles_15" localSheetId="7">#REF!</definedName>
    <definedName name="Excel_BuiltIn_Print_Titles_15" localSheetId="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7">#REF!</definedName>
    <definedName name="Excel_BuiltIn_Print_Titles_16">#REF!</definedName>
    <definedName name="Excel_BuiltIn_Print_Titles_17" localSheetId="1">#REF!</definedName>
    <definedName name="Excel_BuiltIn_Print_Titles_17" localSheetId="7">#REF!</definedName>
    <definedName name="Excel_BuiltIn_Print_Titles_17">#REF!</definedName>
    <definedName name="Excel_BuiltIn_Print_Titles_18" localSheetId="1">#REF!</definedName>
    <definedName name="Excel_BuiltIn_Print_Titles_18" localSheetId="7">#REF!</definedName>
    <definedName name="Excel_BuiltIn_Print_Titles_18">#REF!</definedName>
    <definedName name="Excel_BuiltIn_Print_Titles_19" localSheetId="1">#REF!</definedName>
    <definedName name="Excel_BuiltIn_Print_Titles_19" localSheetId="7">#REF!</definedName>
    <definedName name="Excel_BuiltIn_Print_Titles_19" localSheetId="2">#REF!</definedName>
    <definedName name="Excel_BuiltIn_Print_Titles_19">#REF!</definedName>
    <definedName name="Excel_BuiltIn_Print_Titles_20" localSheetId="1">#REF!</definedName>
    <definedName name="Excel_BuiltIn_Print_Titles_20" localSheetId="7">#REF!</definedName>
    <definedName name="Excel_BuiltIn_Print_Titles_20" localSheetId="6">#REF!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1">#REF!</definedName>
    <definedName name="Excel_BuiltIn_Print_Titles_21" localSheetId="7">#REF!</definedName>
    <definedName name="Excel_BuiltIn_Print_Titles_21" localSheetId="6">#REF!</definedName>
    <definedName name="Excel_BuiltIn_Print_Titles_21" localSheetId="2">#REF!</definedName>
    <definedName name="Excel_BuiltIn_Print_Titles_21" localSheetId="0">#REF!</definedName>
    <definedName name="Excel_BuiltIn_Print_Titles_21">#REF!</definedName>
    <definedName name="Excel_BuiltIn_Print_Titles_23" localSheetId="1">#REF!</definedName>
    <definedName name="Excel_BuiltIn_Print_Titles_23" localSheetId="7">#REF!</definedName>
    <definedName name="Excel_BuiltIn_Print_Titles_23" localSheetId="6">#REF!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1">#REF!</definedName>
    <definedName name="Excel_BuiltIn_Print_Titles_3" localSheetId="7">#REF!</definedName>
    <definedName name="Excel_BuiltIn_Print_Titles_3" localSheetId="6">#REF!</definedName>
    <definedName name="Excel_BuiltIn_Print_Titles_3" localSheetId="2">#REF!</definedName>
    <definedName name="Excel_BuiltIn_Print_Titles_3" localSheetId="0">#REF!</definedName>
    <definedName name="Excel_BuiltIn_Print_Titles_3">#REF!</definedName>
    <definedName name="Excel_BuiltIn_Print_Titles_4">#REF!</definedName>
    <definedName name="Excel_BuiltIn_Print_Titles_5" localSheetId="1">#REF!</definedName>
    <definedName name="Excel_BuiltIn_Print_Titles_5" localSheetId="7">#REF!</definedName>
    <definedName name="Excel_BuiltIn_Print_Titles_5" localSheetId="2">#REF!</definedName>
    <definedName name="Excel_BuiltIn_Print_Titles_5">#REF!</definedName>
    <definedName name="Excel_BuiltIn_Print_Titles_5_XX" localSheetId="1">#REF!</definedName>
    <definedName name="Excel_BuiltIn_Print_Titles_5_XX" localSheetId="7">#REF!</definedName>
    <definedName name="Excel_BuiltIn_Print_Titles_5_XX" localSheetId="2">#REF!</definedName>
    <definedName name="Excel_BuiltIn_Print_Titles_5_XX">#REF!</definedName>
    <definedName name="Excel_BuiltIn_Print_Titles_6" localSheetId="1">#REF!</definedName>
    <definedName name="Excel_BuiltIn_Print_Titles_6" localSheetId="7">#REF!</definedName>
    <definedName name="Excel_BuiltIn_Print_Titles_6" localSheetId="6">#REF!</definedName>
    <definedName name="Excel_BuiltIn_Print_Titles_6" localSheetId="2">#REF!</definedName>
    <definedName name="Excel_BuiltIn_Print_Titles_6" localSheetId="0">#REF!</definedName>
    <definedName name="Excel_BuiltIn_Print_Titles_6">#REF!</definedName>
    <definedName name="Excel_BuiltIn_Print_Titles_7" localSheetId="1">#REF!</definedName>
    <definedName name="Excel_BuiltIn_Print_Titles_7" localSheetId="7">#REF!</definedName>
    <definedName name="Excel_BuiltIn_Print_Titles_7" localSheetId="6">#REF!</definedName>
    <definedName name="Excel_BuiltIn_Print_Titles_7" localSheetId="2">#REF!</definedName>
    <definedName name="Excel_BuiltIn_Print_Titles_7" localSheetId="0">#REF!</definedName>
    <definedName name="Excel_BuiltIn_Print_Titles_7">#REF!</definedName>
    <definedName name="Excel_BuiltIn_Print_Titles_8" localSheetId="1">#REF!</definedName>
    <definedName name="Excel_BuiltIn_Print_Titles_8" localSheetId="7">#REF!</definedName>
    <definedName name="Excel_BuiltIn_Print_Titles_8" localSheetId="6">#REF!</definedName>
    <definedName name="Excel_BuiltIn_Print_Titles_8" localSheetId="2">#REF!</definedName>
    <definedName name="Excel_BuiltIn_Print_Titles_8" localSheetId="0">#REF!</definedName>
    <definedName name="Excel_BuiltIn_Print_Titles_8">#REF!</definedName>
    <definedName name="Excel_BuiltIn_Print_Titles_9" localSheetId="1">#REF!</definedName>
    <definedName name="Excel_BuiltIn_Print_Titles_9" localSheetId="7">#REF!</definedName>
    <definedName name="Excel_BuiltIn_Print_Titles_9" localSheetId="6">#REF!</definedName>
    <definedName name="Excel_BuiltIn_Print_Titles_9" localSheetId="2">#REF!</definedName>
    <definedName name="Excel_BuiltIn_Print_Titles_9" localSheetId="0">#REF!</definedName>
    <definedName name="Excel_BuiltIn_Print_Titles_9">#REF!</definedName>
    <definedName name="EXCROC" localSheetId="2">#REF!</definedName>
    <definedName name="EXCROC">#REF!</definedName>
    <definedName name="ExtensionCoordinador" localSheetId="1">#REF!</definedName>
    <definedName name="ExtensionCoordinador" localSheetId="6">#REF!</definedName>
    <definedName name="ExtensionCoordinador" localSheetId="0">#REF!</definedName>
    <definedName name="ExtensionCoordinador">#REF!</definedName>
    <definedName name="Extra_Pay" localSheetId="1">#REF!</definedName>
    <definedName name="Extra_Pay" localSheetId="6">#REF!</definedName>
    <definedName name="Extra_Pay" localSheetId="2">#REF!</definedName>
    <definedName name="Extra_Pay" localSheetId="0">#REF!</definedName>
    <definedName name="Extra_Pay">#REF!</definedName>
    <definedName name="Extracción_IM" localSheetId="1">#REF!</definedName>
    <definedName name="Extracción_IM" localSheetId="6">#REF!</definedName>
    <definedName name="Extracción_IM" localSheetId="0">#REF!</definedName>
    <definedName name="Extracción_IM">#REF!</definedName>
    <definedName name="Extras">#REF!</definedName>
    <definedName name="F._INGRESO" localSheetId="1">#REF!</definedName>
    <definedName name="F._INGRESO" localSheetId="6">#REF!</definedName>
    <definedName name="F._INGRESO" localSheetId="0">#REF!</definedName>
    <definedName name="F._INGRESO">#REF!</definedName>
    <definedName name="F._RETIRO" localSheetId="1">#REF!</definedName>
    <definedName name="F._RETIRO" localSheetId="6">#REF!</definedName>
    <definedName name="F._RETIRO" localSheetId="0">#REF!</definedName>
    <definedName name="F._RETIRO">#REF!</definedName>
    <definedName name="F.L" localSheetId="1">#REF!</definedName>
    <definedName name="F.L" localSheetId="6">#REF!</definedName>
    <definedName name="F.L" localSheetId="0">#REF!</definedName>
    <definedName name="F.L">#REF!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 localSheetId="3">Scheduled_Payment+Extra_Payment</definedName>
    <definedName name="FABI" localSheetId="4">Scheduled_Payment+Extra_Payment</definedName>
    <definedName name="FABI" localSheetId="6">Scheduled_Payment+Extra_Payment</definedName>
    <definedName name="FABI" localSheetId="2">Scheduled_Payment+Extra_Payment</definedName>
    <definedName name="FABI">Scheduled_Payment+Extra_Payment</definedName>
    <definedName name="FABIAN">#N/A</definedName>
    <definedName name="FAC" localSheetId="3" hidden="1">#REF!</definedName>
    <definedName name="FAC" localSheetId="4" hidden="1">#REF!</definedName>
    <definedName name="FAC" localSheetId="2" hidden="1">#REF!</definedName>
    <definedName name="FAC" hidden="1">#REF!</definedName>
    <definedName name="FacConv" localSheetId="3">#REF!</definedName>
    <definedName name="FacConv" localSheetId="4">#REF!</definedName>
    <definedName name="FacConv">#REF!</definedName>
    <definedName name="Facilidades" localSheetId="1">#REF!</definedName>
    <definedName name="Facilidades" localSheetId="6">#REF!</definedName>
    <definedName name="Facilidades" localSheetId="0">#REF!</definedName>
    <definedName name="Facilidades">#REF!</definedName>
    <definedName name="factor" localSheetId="2">#REF!</definedName>
    <definedName name="factor">#REF!</definedName>
    <definedName name="FACTOR1">#REF!</definedName>
    <definedName name="FACTOR2" localSheetId="2">#REF!</definedName>
    <definedName name="FACTOR2">#REF!</definedName>
    <definedName name="FACTOR3">#REF!</definedName>
    <definedName name="FactorCostoPotencia" localSheetId="2">#REF!</definedName>
    <definedName name="FactorCostoPotencia">#REF!</definedName>
    <definedName name="FACTORE">#REF!</definedName>
    <definedName name="FACTORH">#REF!</definedName>
    <definedName name="FactorMultFinal" localSheetId="2">#REF!</definedName>
    <definedName name="FactorMultFinal">#REF!</definedName>
    <definedName name="FactorMultiplicaCalculado" localSheetId="2">#REF!</definedName>
    <definedName name="FactorMultiplicaCalculado">#REF!</definedName>
    <definedName name="FACTURADO">#REF!</definedName>
    <definedName name="FAFZCZ" localSheetId="2">#REF!</definedName>
    <definedName name="FAFZCZ">#REF!</definedName>
    <definedName name="FareWellStmnt" localSheetId="6">#REF!</definedName>
    <definedName name="FareWellStmnt">#REF!</definedName>
    <definedName name="FaseProyecto" localSheetId="1">#REF!</definedName>
    <definedName name="FaseProyecto" localSheetId="6">#REF!</definedName>
    <definedName name="FaseProyecto" localSheetId="0">#REF!</definedName>
    <definedName name="FaseProyecto">#REF!</definedName>
    <definedName name="FAVIGEL_25_KG" localSheetId="2">#REF!</definedName>
    <definedName name="FAVIGEL_25_KG">#REF!</definedName>
    <definedName name="fb" localSheetId="2">#REF!</definedName>
    <definedName name="fb">#REF!</definedName>
    <definedName name="FD" localSheetId="1">'APU (Entidad) '!ERR</definedName>
    <definedName name="FD" localSheetId="3">CRONOGRAMA!ERR</definedName>
    <definedName name="FD" localSheetId="4">'FLUJO DE FONDOS'!ERR</definedName>
    <definedName name="FD" localSheetId="7">'INDICAR CÓDIGO DEL ITEM DE PAGO'!ERR</definedName>
    <definedName name="FD" localSheetId="6">'MEMORIAS (Entidad) (2)'!ERR</definedName>
    <definedName name="fd" localSheetId="2">#REF!</definedName>
    <definedName name="FD" localSheetId="0">'PRESUPUESTO OFICIAL (Entidad.)'!ERR</definedName>
    <definedName name="FD">[0]!ERR</definedName>
    <definedName name="fda" localSheetId="1"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localSheetId="6" hidden="1">{"TAB1",#N/A,TRUE,"GENERAL";"TAB2",#N/A,TRUE,"GENERAL";"TAB3",#N/A,TRUE,"GENERAL";"TAB4",#N/A,TRUE,"GENERAL";"TAB5",#N/A,TRUE,"GENERAL"}</definedName>
    <definedName name="fda" localSheetId="2">#REF!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localSheetId="3" hidden="1">{"PRES REHAB ARM-PER POR ITEMS  KM A KM",#N/A,TRUE,"Rehabilitacion Arm-Per"}</definedName>
    <definedName name="fdadsfa" localSheetId="4" hidden="1">{"PRES REHAB ARM-PER POR ITEMS  KM A KM",#N/A,TRUE,"Rehabilitacion Arm-Per"}</definedName>
    <definedName name="fdadsfa" localSheetId="6"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adsfa_1" localSheetId="1" hidden="1">{"PRES REHAB ARM-PER POR ITEMS  KM A KM",#N/A,TRUE,"Rehabilitacion Arm-Per"}</definedName>
    <definedName name="fdadsfa_1" localSheetId="3" hidden="1">{"PRES REHAB ARM-PER POR ITEMS  KM A KM",#N/A,TRUE,"Rehabilitacion Arm-Per"}</definedName>
    <definedName name="fdadsfa_1" localSheetId="4" hidden="1">{"PRES REHAB ARM-PER POR ITEMS  KM A KM",#N/A,TRUE,"Rehabilitacion Arm-Per"}</definedName>
    <definedName name="fdadsfa_1" localSheetId="6" hidden="1">{"PRES REHAB ARM-PER POR ITEMS  KM A KM",#N/A,TRUE,"Rehabilitacion Arm-Per"}</definedName>
    <definedName name="fdadsfa_1" localSheetId="2" hidden="1">{"PRES REHAB ARM-PER POR ITEMS  KM A KM",#N/A,TRUE,"Rehabilitacion Arm-Per"}</definedName>
    <definedName name="fdadsfa_1" hidden="1">{"PRES REHAB ARM-PER POR ITEMS  KM A KM",#N/A,TRUE,"Rehabilitacion Arm-Per"}</definedName>
    <definedName name="fdadsfa_1_1" localSheetId="1" hidden="1">{"PRES REHAB ARM-PER POR ITEMS  KM A KM",#N/A,TRUE,"Rehabilitacion Arm-Per"}</definedName>
    <definedName name="fdadsfa_1_1" localSheetId="3" hidden="1">{"PRES REHAB ARM-PER POR ITEMS  KM A KM",#N/A,TRUE,"Rehabilitacion Arm-Per"}</definedName>
    <definedName name="fdadsfa_1_1" localSheetId="4" hidden="1">{"PRES REHAB ARM-PER POR ITEMS  KM A KM",#N/A,TRUE,"Rehabilitacion Arm-Per"}</definedName>
    <definedName name="fdadsfa_1_1" localSheetId="6" hidden="1">{"PRES REHAB ARM-PER POR ITEMS  KM A KM",#N/A,TRUE,"Rehabilitacion Arm-Per"}</definedName>
    <definedName name="fdadsfa_1_1" localSheetId="2" hidden="1">{"PRES REHAB ARM-PER POR ITEMS  KM A KM",#N/A,TRUE,"Rehabilitacion Arm-Per"}</definedName>
    <definedName name="fdadsfa_1_1" hidden="1">{"PRES REHAB ARM-PER POR ITEMS  KM A KM",#N/A,TRUE,"Rehabilitacion Arm-Per"}</definedName>
    <definedName name="fdbjp" localSheetId="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 localSheetId="2">#REF!</definedName>
    <definedName name="FDD">#REF!</definedName>
    <definedName name="fdf" localSheetId="1"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6" hidden="1">{"TAB1",#N/A,TRUE,"GENERAL";"TAB2",#N/A,TRUE,"GENERAL";"TAB3",#N/A,TRUE,"GENERAL";"TAB4",#N/A,TRUE,"GENERAL";"TAB5",#N/A,TRUE,"GENERAL"}</definedName>
    <definedName name="FDF" localSheetId="2">#REF!</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7" hidden="1">{"via1",#N/A,TRUE,"general";"via2",#N/A,TRUE,"general";"via3",#N/A,TRUE,"general"}</definedName>
    <definedName name="fdg" localSheetId="6" hidden="1">{"via1",#N/A,TRUE,"general";"via2",#N/A,TRUE,"general";"via3",#N/A,TRUE,"general"}</definedName>
    <definedName name="fdg" localSheetId="2">#REF!</definedName>
    <definedName name="fdg" localSheetId="0" hidden="1">{"via1",#N/A,TRUE,"general";"via2",#N/A,TRUE,"general";"via3",#N/A,TRUE,"general"}</definedName>
    <definedName name="fdg" hidden="1">{"via1",#N/A,TRUE,"general";"via2",#N/A,TRUE,"general";"via3",#N/A,TRUE,"general"}</definedName>
    <definedName name="FDGASDFASD" localSheetId="2">#REF!</definedName>
    <definedName name="FDGASDFASD">#REF!</definedName>
    <definedName name="FDGD" localSheetId="1"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6" hidden="1">{"TAB1",#N/A,TRUE,"GENERAL";"TAB2",#N/A,TRUE,"GENERAL";"TAB3",#N/A,TRUE,"GENERAL";"TAB4",#N/A,TRUE,"GENERAL";"TAB5",#N/A,TRUE,"GENERAL"}</definedName>
    <definedName name="FDGD" localSheetId="2">#REF!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#REF!</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6" hidden="1">{"TAB1",#N/A,TRUE,"GENERAL";"TAB2",#N/A,TRUE,"GENERAL";"TAB3",#N/A,TRUE,"GENERAL";"TAB4",#N/A,TRUE,"GENERAL";"TAB5",#N/A,TRUE,"GENERAL"}</definedName>
    <definedName name="fdh" localSheetId="2">#REF!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6" hidden="1">{"TAB1",#N/A,TRUE,"GENERAL";"TAB2",#N/A,TRUE,"GENERAL";"TAB3",#N/A,TRUE,"GENERAL";"TAB4",#N/A,TRUE,"GENERAL";"TAB5",#N/A,TRUE,"GENERAL"}</definedName>
    <definedName name="fdsf" localSheetId="2">#REF!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#REF!</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7" hidden="1">{"via1",#N/A,TRUE,"general";"via2",#N/A,TRUE,"general";"via3",#N/A,TRUE,"general"}</definedName>
    <definedName name="fdsfdsf" localSheetId="6" hidden="1">{"via1",#N/A,TRUE,"general";"via2",#N/A,TRUE,"general";"via3",#N/A,TRUE,"general"}</definedName>
    <definedName name="fdsfdsf" localSheetId="2">#REF!</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6" hidden="1">{"via1",#N/A,TRUE,"general";"via2",#N/A,TRUE,"general";"via3",#N/A,TRUE,"general"}</definedName>
    <definedName name="fdsgfds" localSheetId="2">#REF!</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2">#REF!</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#REF!</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2">#REF!</definedName>
    <definedName name="FEB">#REF!</definedName>
    <definedName name="FECH">#REF!</definedName>
    <definedName name="FECHA" localSheetId="2">#REF!</definedName>
    <definedName name="Fecha">#REF!</definedName>
    <definedName name="FECHA_2" localSheetId="2">#REF!</definedName>
    <definedName name="FECHA_2">#REF!</definedName>
    <definedName name="FechaInicio">#REF!</definedName>
    <definedName name="FechaTermina">#REF!</definedName>
    <definedName name="FechaTerminacion" localSheetId="1">#REF!</definedName>
    <definedName name="FechaTerminacion" localSheetId="6">#REF!</definedName>
    <definedName name="FechaTerminacion" localSheetId="0">#REF!</definedName>
    <definedName name="FechaTerminacion">#REF!</definedName>
    <definedName name="fer" localSheetId="1">#REF!</definedName>
    <definedName name="fer" localSheetId="7">#REF!</definedName>
    <definedName name="fer" localSheetId="6">#REF!</definedName>
    <definedName name="fer" localSheetId="0">#REF!</definedName>
    <definedName name="fer">#REF!</definedName>
    <definedName name="ferfer" localSheetId="1"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7" hidden="1">{"via1",#N/A,TRUE,"general";"via2",#N/A,TRUE,"general";"via3",#N/A,TRUE,"general"}</definedName>
    <definedName name="ferfer" localSheetId="6" hidden="1">{"via1",#N/A,TRUE,"general";"via2",#N/A,TRUE,"general";"via3",#N/A,TRUE,"general"}</definedName>
    <definedName name="ferfer" localSheetId="2">#REF!</definedName>
    <definedName name="ferfer" localSheetId="0" hidden="1">{"via1",#N/A,TRUE,"general";"via2",#N/A,TRUE,"general";"via3",#N/A,TRUE,"general"}</definedName>
    <definedName name="ferfer" hidden="1">{"via1",#N/A,TRUE,"general";"via2",#N/A,TRUE,"general";"via3",#N/A,TRUE,"general"}</definedName>
    <definedName name="Festivos">#REF!</definedName>
    <definedName name="FEWF" localSheetId="2">#REF!</definedName>
    <definedName name="FEWF">#REF!</definedName>
    <definedName name="ff" localSheetId="1">'APU (Entidad) '!ERR</definedName>
    <definedName name="ff" localSheetId="3">CRONOGRAMA!ERR</definedName>
    <definedName name="ff" localSheetId="4">'FLUJO DE FONDOS'!ERR</definedName>
    <definedName name="ff" localSheetId="7">'INDICAR CÓDIGO DEL ITEM DE PAGO'!ERR</definedName>
    <definedName name="ff" localSheetId="6">'MEMORIAS (Entidad) (2)'!ERR</definedName>
    <definedName name="ff" localSheetId="2">#REF!</definedName>
    <definedName name="ff" localSheetId="0">'PRESUPUESTO OFICIAL (Entidad.)'!ERR</definedName>
    <definedName name="ff">[0]!ERR</definedName>
    <definedName name="ff_1">"[0]!err"</definedName>
    <definedName name="FFEW" localSheetId="2">#REF!</definedName>
    <definedName name="FFEW">#REF!</definedName>
    <definedName name="fff" localSheetId="1"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localSheetId="6" hidden="1">{"via1",#N/A,TRUE,"general";"via2",#N/A,TRUE,"general";"via3",#N/A,TRUE,"general"}</definedName>
    <definedName name="fff" localSheetId="2">#REF!</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localSheetId="6" hidden="1">{"via1",#N/A,TRUE,"general";"via2",#N/A,TRUE,"general";"via3",#N/A,TRUE,"general"}</definedName>
    <definedName name="ffffd" localSheetId="2">#REF!</definedName>
    <definedName name="ffffd" localSheetId="0" hidden="1">{"via1",#N/A,TRUE,"general";"via2",#N/A,TRUE,"general";"via3",#N/A,TRUE,"general"}</definedName>
    <definedName name="ffffd" hidden="1">{"via1",#N/A,TRUE,"general";"via2",#N/A,TRUE,"general";"via3",#N/A,TRUE,"general"}</definedName>
    <definedName name="FFFFF">#REF!</definedName>
    <definedName name="fffffft" localSheetId="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2">#REF!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#REF!</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#REF!</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7" hidden="1">{"via1",#N/A,TRUE,"general";"via2",#N/A,TRUE,"general";"via3",#N/A,TRUE,"general"}</definedName>
    <definedName name="ffffrd" localSheetId="6" hidden="1">{"via1",#N/A,TRUE,"general";"via2",#N/A,TRUE,"general";"via3",#N/A,TRUE,"general"}</definedName>
    <definedName name="ffffrd" localSheetId="2">#REF!</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6" hidden="1">{"TAB1",#N/A,TRUE,"GENERAL";"TAB2",#N/A,TRUE,"GENERAL";"TAB3",#N/A,TRUE,"GENERAL";"TAB4",#N/A,TRUE,"GENERAL";"TAB5",#N/A,TRUE,"GENERAL"}</definedName>
    <definedName name="ffffy" localSheetId="2">#REF!</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#REF!</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6" hidden="1">{"TAB1",#N/A,TRUE,"GENERAL";"TAB2",#N/A,TRUE,"GENERAL";"TAB3",#N/A,TRUE,"GENERAL";"TAB4",#N/A,TRUE,"GENERAL";"TAB5",#N/A,TRUE,"GENERAL"}</definedName>
    <definedName name="fffs" localSheetId="2">#REF!</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G" localSheetId="2">#REF!</definedName>
    <definedName name="FFG">#REF!</definedName>
    <definedName name="fg" localSheetId="1">'APU (Entidad) '!ERR</definedName>
    <definedName name="fg" localSheetId="3">CRONOGRAMA!ERR</definedName>
    <definedName name="fg" localSheetId="4">'FLUJO DE FONDOS'!ERR</definedName>
    <definedName name="fg" localSheetId="7">'INDICAR CÓDIGO DEL ITEM DE PAGO'!ERR</definedName>
    <definedName name="fg" localSheetId="6">'MEMORIAS (Entidad) (2)'!ERR</definedName>
    <definedName name="FG" localSheetId="2" hidden="1">#REF!</definedName>
    <definedName name="fg" localSheetId="0">'PRESUPUESTO OFICIAL (Entidad.)'!ERR</definedName>
    <definedName name="fg">[0]!ERR</definedName>
    <definedName name="fg_1">"[0]!err"</definedName>
    <definedName name="fgdfg" localSheetId="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7" hidden="1">{"via1",#N/A,TRUE,"general";"via2",#N/A,TRUE,"general";"via3",#N/A,TRUE,"general"}</definedName>
    <definedName name="fgdfsgr" localSheetId="6" hidden="1">{"via1",#N/A,TRUE,"general";"via2",#N/A,TRUE,"general";"via3",#N/A,TRUE,"general"}</definedName>
    <definedName name="fgdfsgr" localSheetId="2">#REF!</definedName>
    <definedName name="fgdfsgr" localSheetId="0" hidden="1">{"via1",#N/A,TRUE,"general";"via2",#N/A,TRUE,"general";"via3",#N/A,TRUE,"general"}</definedName>
    <definedName name="fgdfsgr" hidden="1">{"via1",#N/A,TRUE,"general";"via2",#N/A,TRUE,"general";"via3",#N/A,TRUE,"general"}</definedName>
    <definedName name="FGDG" localSheetId="2">#REF!</definedName>
    <definedName name="FGDG">#REF!</definedName>
    <definedName name="fgdsfg" localSheetId="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2">#REF!</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ERTG" localSheetId="3" hidden="1">#REF!</definedName>
    <definedName name="FGERTG" localSheetId="4" hidden="1">#REF!</definedName>
    <definedName name="FGERTG" localSheetId="2" hidden="1">#REF!</definedName>
    <definedName name="FGERTG" hidden="1">#REF!</definedName>
    <definedName name="FGF" localSheetId="2">#REF!</definedName>
    <definedName name="FGF">#REF!</definedName>
    <definedName name="FGFDG" localSheetId="2">#REF!</definedName>
    <definedName name="FGFDG">#REF!</definedName>
    <definedName name="FGFDH" localSheetId="1"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7" hidden="1">{"via1",#N/A,TRUE,"general";"via2",#N/A,TRUE,"general";"via3",#N/A,TRUE,"general"}</definedName>
    <definedName name="FGFDH" localSheetId="6" hidden="1">{"via1",#N/A,TRUE,"general";"via2",#N/A,TRUE,"general";"via3",#N/A,TRUE,"general"}</definedName>
    <definedName name="FGFDH" localSheetId="2">#REF!</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localSheetId="6" hidden="1">{"via1",#N/A,TRUE,"general";"via2",#N/A,TRUE,"general";"via3",#N/A,TRUE,"general"}</definedName>
    <definedName name="fgghhj" localSheetId="2">#REF!</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localSheetId="6" hidden="1">{"via1",#N/A,TRUE,"general";"via2",#N/A,TRUE,"general";"via3",#N/A,TRUE,"general"}</definedName>
    <definedName name="FGHFBC" localSheetId="2">#REF!</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6" hidden="1">{"TAB1",#N/A,TRUE,"GENERAL";"TAB2",#N/A,TRUE,"GENERAL";"TAB3",#N/A,TRUE,"GENERAL";"TAB4",#N/A,TRUE,"GENERAL";"TAB5",#N/A,TRUE,"GENERAL"}</definedName>
    <definedName name="fghfg" localSheetId="2">#REF!</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7" hidden="1">{"via1",#N/A,TRUE,"general";"via2",#N/A,TRUE,"general";"via3",#N/A,TRUE,"general"}</definedName>
    <definedName name="fghfgh" localSheetId="6" hidden="1">{"via1",#N/A,TRUE,"general";"via2",#N/A,TRUE,"general";"via3",#N/A,TRUE,"general"}</definedName>
    <definedName name="fghfgh" localSheetId="2">#REF!</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6" hidden="1">{"via1",#N/A,TRUE,"general";"via2",#N/A,TRUE,"general";"via3",#N/A,TRUE,"general"}</definedName>
    <definedName name="FGHFW" localSheetId="2">#REF!</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6" hidden="1">{"TAB1",#N/A,TRUE,"GENERAL";"TAB2",#N/A,TRUE,"GENERAL";"TAB3",#N/A,TRUE,"GENERAL";"TAB4",#N/A,TRUE,"GENERAL";"TAB5",#N/A,TRUE,"GENERAL"}</definedName>
    <definedName name="fghhh" localSheetId="2">#REF!</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 localSheetId="2">#REF!</definedName>
    <definedName name="FGHJ">#REF!</definedName>
    <definedName name="fghsfgh" localSheetId="1"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7" hidden="1">{"via1",#N/A,TRUE,"general";"via2",#N/A,TRUE,"general";"via3",#N/A,TRUE,"general"}</definedName>
    <definedName name="fghsfgh" localSheetId="6" hidden="1">{"via1",#N/A,TRUE,"general";"via2",#N/A,TRUE,"general";"via3",#N/A,TRUE,"general"}</definedName>
    <definedName name="fghsfgh" localSheetId="2">#REF!</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6" hidden="1">{"TAB1",#N/A,TRUE,"GENERAL";"TAB2",#N/A,TRUE,"GENERAL";"TAB3",#N/A,TRUE,"GENERAL";"TAB4",#N/A,TRUE,"GENERAL";"TAB5",#N/A,TRUE,"GENERAL"}</definedName>
    <definedName name="fght" localSheetId="2">#REF!</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 localSheetId="2">#REF!</definedName>
    <definedName name="FGJ">#REF!</definedName>
    <definedName name="fgjgryi" localSheetId="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2">#REF!</definedName>
    <definedName name="FGV">#REF!</definedName>
    <definedName name="fhfg" localSheetId="1"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6" hidden="1">{"TAB1",#N/A,TRUE,"GENERAL";"TAB2",#N/A,TRUE,"GENERAL";"TAB3",#N/A,TRUE,"GENERAL";"TAB4",#N/A,TRUE,"GENERAL";"TAB5",#N/A,TRUE,"GENERAL"}</definedName>
    <definedName name="fhfg" localSheetId="2">#REF!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7" hidden="1">{"via1",#N/A,TRUE,"general";"via2",#N/A,TRUE,"general";"via3",#N/A,TRUE,"general"}</definedName>
    <definedName name="fhfgh" localSheetId="6" hidden="1">{"via1",#N/A,TRUE,"general";"via2",#N/A,TRUE,"general";"via3",#N/A,TRUE,"general"}</definedName>
    <definedName name="fhfgh" localSheetId="2">#REF!</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3" hidden="1">{#N/A,#N/A,TRUE,"1842CWN0"}</definedName>
    <definedName name="fhg" localSheetId="4" hidden="1">{#N/A,#N/A,TRUE,"1842CWN0"}</definedName>
    <definedName name="fhg" localSheetId="6" hidden="1">{#N/A,#N/A,TRUE,"1842CWN0"}</definedName>
    <definedName name="fhg" localSheetId="2" hidden="1">{#N/A,#N/A,FALSE,"310.1";#N/A,#N/A,FALSE,"321.1";#N/A,#N/A,FALSE,"320.3";#N/A,#N/A,FALSE,"330.1"}</definedName>
    <definedName name="fhg" localSheetId="0" hidden="1">{#N/A,#N/A,TRUE,"1842CWN0"}</definedName>
    <definedName name="fhg" hidden="1">{#N/A,#N/A,TRUE,"1842CWN0"}</definedName>
    <definedName name="fhgh" localSheetId="1"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7" hidden="1">{"via1",#N/A,TRUE,"general";"via2",#N/A,TRUE,"general";"via3",#N/A,TRUE,"general"}</definedName>
    <definedName name="fhgh" localSheetId="6" hidden="1">{"via1",#N/A,TRUE,"general";"via2",#N/A,TRUE,"general";"via3",#N/A,TRUE,"general"}</definedName>
    <definedName name="fhgh" localSheetId="2">#REF!</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6" hidden="1">{"via1",#N/A,TRUE,"general";"via2",#N/A,TRUE,"general";"via3",#N/A,TRUE,"general"}</definedName>
    <definedName name="fhpltyunh" localSheetId="2">#REF!</definedName>
    <definedName name="fhpltyunh" localSheetId="0" hidden="1">{"via1",#N/A,TRUE,"general";"via2",#N/A,TRUE,"general";"via3",#N/A,TRUE,"general"}</definedName>
    <definedName name="fhpltyunh" hidden="1">{"via1",#N/A,TRUE,"general";"via2",#N/A,TRUE,"general";"via3",#N/A,TRUE,"general"}</definedName>
    <definedName name="fi" localSheetId="1">#REF!</definedName>
    <definedName name="fi" localSheetId="6">#REF!</definedName>
    <definedName name="fi" localSheetId="2">#REF!</definedName>
    <definedName name="fi" localSheetId="0">#REF!</definedName>
    <definedName name="fi">#REF!</definedName>
    <definedName name="FIBER" localSheetId="1">#REF!</definedName>
    <definedName name="FIBER" localSheetId="6">#REF!</definedName>
    <definedName name="FIBER" localSheetId="0">#REF!</definedName>
    <definedName name="FIBER">#REF!</definedName>
    <definedName name="FIC" localSheetId="2">#REF!</definedName>
    <definedName name="FIC">#REF!</definedName>
    <definedName name="Fil_Fechas" localSheetId="1">#REF!</definedName>
    <definedName name="Fil_Fechas" localSheetId="6">#REF!</definedName>
    <definedName name="Fil_Fechas" localSheetId="0">#REF!</definedName>
    <definedName name="Fil_Fechas">#REF!</definedName>
    <definedName name="Fill" hidden="1">#REF!</definedName>
    <definedName name="fill1" hidden="1">#REF!</definedName>
    <definedName name="FILOS">#REF!</definedName>
    <definedName name="filtro">35000</definedName>
    <definedName name="FILTROS" localSheetId="1">#REF!</definedName>
    <definedName name="FILTROS" localSheetId="6">#REF!</definedName>
    <definedName name="FILTROS" localSheetId="0">#REF!</definedName>
    <definedName name="FILTROS">#REF!</definedName>
    <definedName name="Fin_de_semana">#REF!</definedName>
    <definedName name="FINANCIACION" localSheetId="1">'APU (Entidad) '!ERR</definedName>
    <definedName name="FINANCIACION" localSheetId="3">CRONOGRAMA!ERR</definedName>
    <definedName name="FINANCIACION" localSheetId="4">'FLUJO DE FONDOS'!ERR</definedName>
    <definedName name="FINANCIACION" localSheetId="7">'INDICAR CÓDIGO DEL ITEM DE PAGO'!ERR</definedName>
    <definedName name="FINANCIACION" localSheetId="6">'MEMORIAS (Entidad) (2)'!ERR</definedName>
    <definedName name="FINANCIACION" localSheetId="2">'MEMORIAS DE CÁLCULO OK'!ERR</definedName>
    <definedName name="FINANCIACION" localSheetId="0">'PRESUPUESTO OFICIAL (Entidad.)'!ERR</definedName>
    <definedName name="FINANCIACION">[0]!ERR</definedName>
    <definedName name="FINANCIACION_1">"[0]!err"</definedName>
    <definedName name="FinePrint" localSheetId="6">#REF!</definedName>
    <definedName name="FinePrint">#REF!</definedName>
    <definedName name="FinPpto" localSheetId="2">#REF!</definedName>
    <definedName name="FinPpto">#REF!</definedName>
    <definedName name="FinPpto2" localSheetId="2">#REF!</definedName>
    <definedName name="FinPpto2">#REF!</definedName>
    <definedName name="fitro">40000</definedName>
    <definedName name="fk" localSheetId="2">#REF!</definedName>
    <definedName name="fk">#REF!</definedName>
    <definedName name="flq" localSheetId="2">#REF!</definedName>
    <definedName name="flq">#REF!</definedName>
    <definedName name="FlsSumDetail" localSheetId="2">#REF!</definedName>
    <definedName name="FlsSumDetail">#REF!</definedName>
    <definedName name="FlsSumHeading">#REF!</definedName>
    <definedName name="FlsTotDetail">#REF!</definedName>
    <definedName name="FlsTotHeading">#REF!</definedName>
    <definedName name="Fluid">#REF!</definedName>
    <definedName name="FLUJ" localSheetId="2">#REF!</definedName>
    <definedName name="FLUJ">#REF!</definedName>
    <definedName name="FLUJO" localSheetId="2">#REF!</definedName>
    <definedName name="FLUJO">#REF!</definedName>
    <definedName name="FM">1.18</definedName>
    <definedName name="fnic">#REF!</definedName>
    <definedName name="FO" localSheetId="2">#REF!</definedName>
    <definedName name="FO">1.32</definedName>
    <definedName name="FOR" localSheetId="2">#REF!</definedName>
    <definedName name="FOR">#REF!</definedName>
    <definedName name="FORDESCR" localSheetId="1">#REF!</definedName>
    <definedName name="FORDESCR" localSheetId="6">#REF!</definedName>
    <definedName name="FORDESCR" localSheetId="0">#REF!</definedName>
    <definedName name="FORDESCR">#REF!</definedName>
    <definedName name="FORM_C3">#REF!</definedName>
    <definedName name="forma">2000</definedName>
    <definedName name="FORMALETA">#REF!</definedName>
    <definedName name="Formaleta_en_madera" localSheetId="2">#REF!</definedName>
    <definedName name="Formaleta_en_madera">#REF!</definedName>
    <definedName name="FORMALETA_METALICA_CERCHAS_Y_TACOS" localSheetId="2">#REF!</definedName>
    <definedName name="FORMALETA_METALICA_CERCHAS_Y_TACOS">#REF!</definedName>
    <definedName name="Formaleta_metalica_para_bordillo" localSheetId="2">#REF!</definedName>
    <definedName name="Formaleta_metalica_para_bordillo">#REF!</definedName>
    <definedName name="FORMALETAM2">#REF!</definedName>
    <definedName name="Format">#REF!</definedName>
    <definedName name="FormLinPresup">#REF!</definedName>
    <definedName name="FORMOLT" localSheetId="1">#REF!</definedName>
    <definedName name="FORMOLT" localSheetId="6">#REF!</definedName>
    <definedName name="FORMOLT" localSheetId="0">#REF!</definedName>
    <definedName name="FORMOLT">#REF!</definedName>
    <definedName name="FORMUL" localSheetId="2">#REF!</definedName>
    <definedName name="FORMUL">#REF!</definedName>
    <definedName name="FORMULARIO" localSheetId="2" hidden="1">#REF!</definedName>
    <definedName name="FORMULARIO" hidden="1">#REF!</definedName>
    <definedName name="formularioCantidades" localSheetId="1">#REF!</definedName>
    <definedName name="formularioCantidades" localSheetId="6">#REF!</definedName>
    <definedName name="formularioCantidades" localSheetId="0">#REF!</definedName>
    <definedName name="formularioCantidades">#REF!</definedName>
    <definedName name="FORSHE" localSheetId="1">#REF!</definedName>
    <definedName name="FORSHE" localSheetId="6">#REF!</definedName>
    <definedName name="FORSHE" localSheetId="0">#REF!</definedName>
    <definedName name="FORSHE">#REF!</definedName>
    <definedName name="FORUNMIS" localSheetId="1">#REF!</definedName>
    <definedName name="FORUNMIS" localSheetId="6">#REF!</definedName>
    <definedName name="FORUNMIS" localSheetId="0">#REF!</definedName>
    <definedName name="FORUNMIS">#REF!</definedName>
    <definedName name="FOTOCELDA" localSheetId="2">#REF!</definedName>
    <definedName name="FOTOCELDA">#REF!</definedName>
    <definedName name="FOTOCONTROL__BREAK_BASE_FOTOCELDA_CAJA_CONT." localSheetId="2">#REF!</definedName>
    <definedName name="FOTOCONTROL__BREAK_BASE_FOTOCELDA_CAJA_CONT.">#REF!</definedName>
    <definedName name="FP">#REF!</definedName>
    <definedName name="FPMAS2" localSheetId="2">#REF!</definedName>
    <definedName name="FPMAS2">#REF!</definedName>
    <definedName name="FPMENOS2" localSheetId="2">#REF!</definedName>
    <definedName name="FPMENOS2">#REF!</definedName>
    <definedName name="FR">1.15</definedName>
    <definedName name="frbgsd" localSheetId="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2">#REF!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D" localSheetId="2">#REF!</definedName>
    <definedName name="FRED">#REF!</definedName>
    <definedName name="FREDD" localSheetId="2">#REF!</definedName>
    <definedName name="FREDD">#REF!</definedName>
    <definedName name="FREDDD" localSheetId="2">#REF!</definedName>
    <definedName name="FREDDD">#REF!</definedName>
    <definedName name="frefr" localSheetId="1"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7" hidden="1">{"via1",#N/A,TRUE,"general";"via2",#N/A,TRUE,"general";"via3",#N/A,TRUE,"general"}</definedName>
    <definedName name="frefr" localSheetId="6" hidden="1">{"via1",#N/A,TRUE,"general";"via2",#N/A,TRUE,"general";"via3",#N/A,TRUE,"general"}</definedName>
    <definedName name="frefr" localSheetId="2">#REF!</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localSheetId="6" hidden="1">{"via1",#N/A,TRUE,"general";"via2",#N/A,TRUE,"general";"via3",#N/A,TRUE,"general"}</definedName>
    <definedName name="frfa" localSheetId="2">#REF!</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6" hidden="1">{"TAB1",#N/A,TRUE,"GENERAL";"TAB2",#N/A,TRUE,"GENERAL";"TAB3",#N/A,TRUE,"GENERAL";"TAB4",#N/A,TRUE,"GENERAL";"TAB5",#N/A,TRUE,"GENERAL"}</definedName>
    <definedName name="frfr" localSheetId="2">#REF!</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 localSheetId="2">#REF!</definedName>
    <definedName name="FS">1.32</definedName>
    <definedName name="ftb" localSheetId="2">#REF!</definedName>
    <definedName name="ftb">#REF!</definedName>
    <definedName name="fu" localSheetId="1">'APU (Entidad) '!ERR</definedName>
    <definedName name="fu" localSheetId="3">CRONOGRAMA!ERR</definedName>
    <definedName name="fu" localSheetId="4">'FLUJO DE FONDOS'!ERR</definedName>
    <definedName name="fu" localSheetId="7">'INDICAR CÓDIGO DEL ITEM DE PAGO'!ERR</definedName>
    <definedName name="fu" localSheetId="6">'MEMORIAS (Entidad) (2)'!ERR</definedName>
    <definedName name="fu" localSheetId="2">#REF!</definedName>
    <definedName name="fu" localSheetId="0">'PRESUPUESTO OFICIAL (Entidad.)'!ERR</definedName>
    <definedName name="fu">[0]!ERR</definedName>
    <definedName name="fu_1">"[0]!err"</definedName>
    <definedName name="fuente" localSheetId="2">#REF!</definedName>
    <definedName name="fuente">#REF!</definedName>
    <definedName name="Full_Print" localSheetId="1">#REF!</definedName>
    <definedName name="Full_Print" localSheetId="6">#REF!</definedName>
    <definedName name="Full_Print" localSheetId="2">#REF!</definedName>
    <definedName name="Full_Print" localSheetId="0">#REF!</definedName>
    <definedName name="Full_Print">#REF!</definedName>
    <definedName name="FUMIGADORA" localSheetId="2">#REF!</definedName>
    <definedName name="FUMIGADORA">#REF!</definedName>
    <definedName name="FUSILERA_5_AMPERIOS_X_3_SECCIONES">#REF!</definedName>
    <definedName name="fv">#REF!</definedName>
    <definedName name="fwff" localSheetId="1"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7" hidden="1">{"via1",#N/A,TRUE,"general";"via2",#N/A,TRUE,"general";"via3",#N/A,TRUE,"general"}</definedName>
    <definedName name="fwff" localSheetId="6" hidden="1">{"via1",#N/A,TRUE,"general";"via2",#N/A,TRUE,"general";"via3",#N/A,TRUE,"general"}</definedName>
    <definedName name="fwff" localSheetId="2">#REF!</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6" hidden="1">{"via1",#N/A,TRUE,"general";"via2",#N/A,TRUE,"general";"via3",#N/A,TRUE,"general"}</definedName>
    <definedName name="fwwe" localSheetId="2">#REF!</definedName>
    <definedName name="fwwe" localSheetId="0" hidden="1">{"via1",#N/A,TRUE,"general";"via2",#N/A,TRUE,"general";"via3",#N/A,TRUE,"general"}</definedName>
    <definedName name="fwwe" hidden="1">{"via1",#N/A,TRUE,"general";"via2",#N/A,TRUE,"general";"via3",#N/A,TRUE,"general"}</definedName>
    <definedName name="FXDF" localSheetId="2">#REF!</definedName>
    <definedName name="FXDF">#REF!</definedName>
    <definedName name="fy" localSheetId="2">#REF!</definedName>
    <definedName name="fy">#REF!</definedName>
    <definedName name="G" localSheetId="1">#REF!</definedName>
    <definedName name="G" localSheetId="6">#REF!</definedName>
    <definedName name="g" localSheetId="2">#REF!</definedName>
    <definedName name="G" localSheetId="0">#REF!</definedName>
    <definedName name="G">#REF!</definedName>
    <definedName name="G.Eg" localSheetId="1">#REF!</definedName>
    <definedName name="G.Eg" localSheetId="6">#REF!</definedName>
    <definedName name="G.Eg" localSheetId="0">#REF!</definedName>
    <definedName name="G.Eg">#REF!</definedName>
    <definedName name="G.Em" localSheetId="1">#REF!</definedName>
    <definedName name="G.Em" localSheetId="6">#REF!</definedName>
    <definedName name="G.Em" localSheetId="0">#REF!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CARPINT_METALICA_MADERA" localSheetId="2">#REF!</definedName>
    <definedName name="g_CARPINT_METALICA_MADERA">#REF!</definedName>
    <definedName name="G1_" localSheetId="1">#REF!</definedName>
    <definedName name="G1_" localSheetId="6">#REF!</definedName>
    <definedName name="G1_" localSheetId="0">#REF!</definedName>
    <definedName name="G1_">#REF!</definedName>
    <definedName name="ga" localSheetId="2">#REF!</definedName>
    <definedName name="ga">#REF!</definedName>
    <definedName name="GABINETE">#REF!</definedName>
    <definedName name="GAJ" localSheetId="1">#REF!</definedName>
    <definedName name="GAJ" localSheetId="7">#REF!</definedName>
    <definedName name="GAJ" localSheetId="6">#REF!</definedName>
    <definedName name="GAJ" localSheetId="0">#REF!</definedName>
    <definedName name="GAJ">#REF!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SumDetail">#REF!</definedName>
    <definedName name="GanSumHeading">#REF!</definedName>
    <definedName name="GanTotalDetail">#REF!</definedName>
    <definedName name="GanTotalHeading">#REF!</definedName>
    <definedName name="GAS" localSheetId="1">#REF!</definedName>
    <definedName name="GAS" localSheetId="6">#REF!</definedName>
    <definedName name="GAS" localSheetId="0">#REF!</definedName>
    <definedName name="GAS">#REF!</definedName>
    <definedName name="GastosViajes" localSheetId="2">#REF!</definedName>
    <definedName name="GastosViajes">#REF!</definedName>
    <definedName name="gb" localSheetId="2">#REF!</definedName>
    <definedName name="gb">#REF!</definedName>
    <definedName name="gba" localSheetId="1"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2">#REF!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2">#REF!</definedName>
    <definedName name="gc">#REF!</definedName>
    <definedName name="GCB" localSheetId="1">#REF!</definedName>
    <definedName name="GCB" localSheetId="6">#REF!</definedName>
    <definedName name="GCB" localSheetId="0">#REF!</definedName>
    <definedName name="GCB">#REF!</definedName>
    <definedName name="GCI" localSheetId="1">#REF!</definedName>
    <definedName name="GCI" localSheetId="6">#REF!</definedName>
    <definedName name="GCI" localSheetId="0">#REF!</definedName>
    <definedName name="GCI">#REF!</definedName>
    <definedName name="GCN">#REF!</definedName>
    <definedName name="GCP">#REF!</definedName>
    <definedName name="gd" localSheetId="2">#REF!</definedName>
    <definedName name="gd">#REF!</definedName>
    <definedName name="GDBVBF" localSheetId="2" hidden="1">#REF!</definedName>
    <definedName name="GDBVBF" hidden="1">#REF!</definedName>
    <definedName name="gdj" localSheetId="2">#REF!</definedName>
    <definedName name="gdj">#REF!</definedName>
    <definedName name="GDN">#REF!</definedName>
    <definedName name="GDR">#REF!</definedName>
    <definedName name="gdt" localSheetId="1"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6" hidden="1">{"TAB1",#N/A,TRUE,"GENERAL";"TAB2",#N/A,TRUE,"GENERAL";"TAB3",#N/A,TRUE,"GENERAL";"TAB4",#N/A,TRUE,"GENERAL";"TAB5",#N/A,TRUE,"GENERAL"}</definedName>
    <definedName name="gdt" localSheetId="2">#REF!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 localSheetId="2">#REF!</definedName>
    <definedName name="Ge">#REF!</definedName>
    <definedName name="GEA" localSheetId="1">#REF!</definedName>
    <definedName name="GEA" localSheetId="6">#REF!</definedName>
    <definedName name="GEA" localSheetId="0">#REF!</definedName>
    <definedName name="GEA">#REF!</definedName>
    <definedName name="GEA1_1" localSheetId="1">#REF!</definedName>
    <definedName name="GEA1_1" localSheetId="6">#REF!</definedName>
    <definedName name="GEA1_1" localSheetId="0">#REF!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1">#REF!</definedName>
    <definedName name="GEC_ON_DAPIAY" localSheetId="6">#REF!</definedName>
    <definedName name="GEC_ON_DAPIAY" localSheetId="0">#REF!</definedName>
    <definedName name="GEC_ON_DAPIAY">#REF!</definedName>
    <definedName name="GEC_ON_GER" localSheetId="1">#REF!</definedName>
    <definedName name="GEC_ON_GER" localSheetId="6">#REF!</definedName>
    <definedName name="GEC_ON_GER" localSheetId="0">#REF!</definedName>
    <definedName name="GEC_ON_GER">#REF!</definedName>
    <definedName name="geg" localSheetId="1"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7" hidden="1">{"via1",#N/A,TRUE,"general";"via2",#N/A,TRUE,"general";"via3",#N/A,TRUE,"general"}</definedName>
    <definedName name="geg" localSheetId="6" hidden="1">{"via1",#N/A,TRUE,"general";"via2",#N/A,TRUE,"general";"via3",#N/A,TRUE,"general"}</definedName>
    <definedName name="geg" localSheetId="2">#REF!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DREN_CIRCULAR_100mm" localSheetId="2">#REF!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 localSheetId="1">#REF!</definedName>
    <definedName name="Geotex" localSheetId="7">#REF!</definedName>
    <definedName name="Geotex">#REF!</definedName>
    <definedName name="geotextil">2400</definedName>
    <definedName name="Geotextil_NT_2000" localSheetId="2">#REF!</definedName>
    <definedName name="Geotextil_NT_2000">#REF!</definedName>
    <definedName name="GEOTEXTIL_PARA_ESTABILIZACION" localSheetId="2">#REF!</definedName>
    <definedName name="GEOTEXTIL_PARA_ESTABILIZACION">#REF!</definedName>
    <definedName name="Geotextil_T_2400" localSheetId="2">#REF!</definedName>
    <definedName name="Geotextil_T_2400">#REF!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6" hidden="1">{"TAB1",#N/A,TRUE,"GENERAL";"TAB2",#N/A,TRUE,"GENERAL";"TAB3",#N/A,TRUE,"GENERAL";"TAB4",#N/A,TRUE,"GENERAL";"TAB5",#N/A,TRUE,"GENERAL"}</definedName>
    <definedName name="gerg" localSheetId="2">#REF!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7" hidden="1">{"via1",#N/A,TRUE,"general";"via2",#N/A,TRUE,"general";"via3",#N/A,TRUE,"general"}</definedName>
    <definedName name="gerg54" localSheetId="6" hidden="1">{"via1",#N/A,TRUE,"general";"via2",#N/A,TRUE,"general";"via3",#N/A,TRUE,"general"}</definedName>
    <definedName name="gerg54" localSheetId="2">#REF!</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2">#REF!</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#REF!</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2">#REF!</definedName>
    <definedName name="gf">#REF!</definedName>
    <definedName name="gfd" localSheetId="1"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6" hidden="1">{"TAB1",#N/A,TRUE,"GENERAL";"TAB2",#N/A,TRUE,"GENERAL";"TAB3",#N/A,TRUE,"GENERAL";"TAB4",#N/A,TRUE,"GENERAL";"TAB5",#N/A,TRUE,"GENERAL"}</definedName>
    <definedName name="gfd" localSheetId="2">#REF!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7" hidden="1">{"via1",#N/A,TRUE,"general";"via2",#N/A,TRUE,"general";"via3",#N/A,TRUE,"general"}</definedName>
    <definedName name="gfdg" localSheetId="6" hidden="1">{"via1",#N/A,TRUE,"general";"via2",#N/A,TRUE,"general";"via3",#N/A,TRUE,"general"}</definedName>
    <definedName name="gfdg" localSheetId="2">#REF!</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6" hidden="1">{#N/A,#N/A,TRUE,"INGENIERIA";#N/A,#N/A,TRUE,"COMPRAS";#N/A,#N/A,TRUE,"DIRECCION";#N/A,#N/A,TRUE,"RESUMEN"}</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 localSheetId="2">#REF!</definedName>
    <definedName name="GFG">#REF!</definedName>
    <definedName name="gfgfgr" localSheetId="1"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7" hidden="1">{"via1",#N/A,TRUE,"general";"via2",#N/A,TRUE,"general";"via3",#N/A,TRUE,"general"}</definedName>
    <definedName name="gfgfgr" localSheetId="6" hidden="1">{"via1",#N/A,TRUE,"general";"via2",#N/A,TRUE,"general";"via3",#N/A,TRUE,"general"}</definedName>
    <definedName name="gfgfgr" localSheetId="2">#REF!</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6" hidden="1">{"via1",#N/A,TRUE,"general";"via2",#N/A,TRUE,"general";"via3",#N/A,TRUE,"general"}</definedName>
    <definedName name="gfhf" localSheetId="2">#REF!</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2">#REF!</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#REF!</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#REF!</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7" hidden="1">{"via1",#N/A,TRUE,"general";"via2",#N/A,TRUE,"general";"via3",#N/A,TRUE,"general"}</definedName>
    <definedName name="gfjjh" localSheetId="6" hidden="1">{"via1",#N/A,TRUE,"general";"via2",#N/A,TRUE,"general";"via3",#N/A,TRUE,"general"}</definedName>
    <definedName name="gfjjh" localSheetId="2">#REF!</definedName>
    <definedName name="gfjjh" localSheetId="0" hidden="1">{"via1",#N/A,TRUE,"general";"via2",#N/A,TRUE,"general";"via3",#N/A,TRUE,"general"}</definedName>
    <definedName name="gfjjh" hidden="1">{"via1",#N/A,TRUE,"general";"via2",#N/A,TRUE,"general";"via3",#N/A,TRUE,"general"}</definedName>
    <definedName name="GFN">#REF!</definedName>
    <definedName name="gft" localSheetId="2">#REF!</definedName>
    <definedName name="gft">#REF!</definedName>
    <definedName name="gfutyj6" localSheetId="1"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localSheetId="6" hidden="1">{"via1",#N/A,TRUE,"general";"via2",#N/A,TRUE,"general";"via3",#N/A,TRUE,"general"}</definedName>
    <definedName name="gfutyj6" localSheetId="2">#REF!</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localSheetId="6" hidden="1">{"TAB1",#N/A,TRUE,"GENERAL";"TAB2",#N/A,TRUE,"GENERAL";"TAB3",#N/A,TRUE,"GENERAL";"TAB4",#N/A,TRUE,"GENERAL";"TAB5",#N/A,TRUE,"GENERAL"}</definedName>
    <definedName name="gg" localSheetId="2">#REF!</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7" hidden="1">{"via1",#N/A,TRUE,"general";"via2",#N/A,TRUE,"general";"via3",#N/A,TRUE,"general"}</definedName>
    <definedName name="ggdr" localSheetId="6" hidden="1">{"via1",#N/A,TRUE,"general";"via2",#N/A,TRUE,"general";"via3",#N/A,TRUE,"general"}</definedName>
    <definedName name="ggdr" localSheetId="2">#REF!</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6" hidden="1">{"TAB1",#N/A,TRUE,"GENERAL";"TAB2",#N/A,TRUE,"GENERAL";"TAB3",#N/A,TRUE,"GENERAL";"TAB4",#N/A,TRUE,"GENERAL";"TAB5",#N/A,TRUE,"GENERAL"}</definedName>
    <definedName name="ggerg" localSheetId="2">#REF!</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fdsgfd" localSheetId="2">#REF!</definedName>
    <definedName name="ggfdsgfd">#REF!</definedName>
    <definedName name="GGG" localSheetId="1">'APU (Entidad) '!ERR</definedName>
    <definedName name="GGG" localSheetId="3">CRONOGRAMA!ERR</definedName>
    <definedName name="GGG" localSheetId="4">'FLUJO DE FONDOS'!ERR</definedName>
    <definedName name="GGG" localSheetId="7">'INDICAR CÓDIGO DEL ITEM DE PAGO'!ERR</definedName>
    <definedName name="GGG" localSheetId="6">'MEMORIAS (Entidad) (2)'!ERR</definedName>
    <definedName name="GGG" localSheetId="2">'MEMORIAS DE CÁLCULO OK'!ERR</definedName>
    <definedName name="GGG" localSheetId="0">'PRESUPUESTO OFICIAL (Entidad.)'!ERR</definedName>
    <definedName name="GGG">[0]!ERR</definedName>
    <definedName name="GGG_1">"[0]!err"</definedName>
    <definedName name="gggb" localSheetId="1"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6" hidden="1">{"TAB1",#N/A,TRUE,"GENERAL";"TAB2",#N/A,TRUE,"GENERAL";"TAB3",#N/A,TRUE,"GENERAL";"TAB4",#N/A,TRUE,"GENERAL";"TAB5",#N/A,TRUE,"GENERAL"}</definedName>
    <definedName name="gggb" localSheetId="2">#REF!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7" hidden="1">{"via1",#N/A,TRUE,"general";"via2",#N/A,TRUE,"general";"via3",#N/A,TRUE,"general"}</definedName>
    <definedName name="gggg" localSheetId="6" hidden="1">{"via1",#N/A,TRUE,"general";"via2",#N/A,TRUE,"general";"via3",#N/A,TRUE,"general"}</definedName>
    <definedName name="gggg" localSheetId="2">#REF!</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6" hidden="1">{"TAB1",#N/A,TRUE,"GENERAL";"TAB2",#N/A,TRUE,"GENERAL";"TAB3",#N/A,TRUE,"GENERAL";"TAB4",#N/A,TRUE,"GENERAL";"TAB5",#N/A,TRUE,"GENERAL"}</definedName>
    <definedName name="ggggd" localSheetId="2">#REF!</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7" hidden="1">{"via1",#N/A,TRUE,"general";"via2",#N/A,TRUE,"general";"via3",#N/A,TRUE,"general"}</definedName>
    <definedName name="gggggt" localSheetId="6" hidden="1">{"via1",#N/A,TRUE,"general";"via2",#N/A,TRUE,"general";"via3",#N/A,TRUE,"general"}</definedName>
    <definedName name="gggggt" localSheetId="2">#REF!</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2">#REF!</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#REF!</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#REF!</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7" hidden="1">{"via1",#N/A,TRUE,"general";"via2",#N/A,TRUE,"general";"via3",#N/A,TRUE,"general"}</definedName>
    <definedName name="gggtgd" localSheetId="6" hidden="1">{"via1",#N/A,TRUE,"general";"via2",#N/A,TRUE,"general";"via3",#N/A,TRUE,"general"}</definedName>
    <definedName name="gggtgd" localSheetId="2">#REF!</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3" hidden="1">{#N/A,#N/A,TRUE,"1842CWN0"}</definedName>
    <definedName name="ggjgjkg" localSheetId="4" hidden="1">{#N/A,#N/A,TRUE,"1842CWN0"}</definedName>
    <definedName name="ggjgjkg" localSheetId="6" hidden="1">{#N/A,#N/A,TRUE,"1842CWN0"}</definedName>
    <definedName name="ggjgjkg" localSheetId="2"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7" hidden="1">{"via1",#N/A,TRUE,"general";"via2",#N/A,TRUE,"general";"via3",#N/A,TRUE,"general"}</definedName>
    <definedName name="ggtgt" localSheetId="6" hidden="1">{"via1",#N/A,TRUE,"general";"via2",#N/A,TRUE,"general";"via3",#N/A,TRUE,"general"}</definedName>
    <definedName name="ggtgt" localSheetId="2">#REF!</definedName>
    <definedName name="ggtgt" localSheetId="0" hidden="1">{"via1",#N/A,TRUE,"general";"via2",#N/A,TRUE,"general";"via3",#N/A,TRUE,"general"}</definedName>
    <definedName name="ggtgt" hidden="1">{"via1",#N/A,TRUE,"general";"via2",#N/A,TRUE,"general";"via3",#N/A,TRUE,"general"}</definedName>
    <definedName name="ggy" localSheetId="2">#REF!,#REF!</definedName>
    <definedName name="ggy">#REF!,#REF!</definedName>
    <definedName name="gh" localSheetId="2">#REF!</definedName>
    <definedName name="gh">#REF!</definedName>
    <definedName name="ghdghuy" localSheetId="1"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localSheetId="6" hidden="1">{"via1",#N/A,TRUE,"general";"via2",#N/A,TRUE,"general";"via3",#N/A,TRUE,"general"}</definedName>
    <definedName name="ghdghuy" localSheetId="2">#REF!</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6" hidden="1">{"via1",#N/A,TRUE,"general";"via2",#N/A,TRUE,"general";"via3",#N/A,TRUE,"general"}</definedName>
    <definedName name="GHDP" localSheetId="2">#REF!</definedName>
    <definedName name="GHDP" localSheetId="0" hidden="1">{"via1",#N/A,TRUE,"general";"via2",#N/A,TRUE,"general";"via3",#N/A,TRUE,"general"}</definedName>
    <definedName name="GHDP" hidden="1">{"via1",#N/A,TRUE,"general";"via2",#N/A,TRUE,"general";"via3",#N/A,TRUE,"general"}</definedName>
    <definedName name="GHDRR" localSheetId="3" hidden="1">#REF!</definedName>
    <definedName name="GHDRR" localSheetId="4" hidden="1">#REF!</definedName>
    <definedName name="GHDRR" localSheetId="2" hidden="1">#REF!</definedName>
    <definedName name="GHDRR" hidden="1">#REF!</definedName>
    <definedName name="ghf" localSheetId="1">#REF!</definedName>
    <definedName name="ghf" localSheetId="6">#REF!</definedName>
    <definedName name="ghf" localSheetId="0">#REF!</definedName>
    <definedName name="ghf">#REF!</definedName>
    <definedName name="ghfg" localSheetId="1"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localSheetId="6" hidden="1">{"via1",#N/A,TRUE,"general";"via2",#N/A,TRUE,"general";"via3",#N/A,TRUE,"general"}</definedName>
    <definedName name="ghfg" localSheetId="2">#REF!</definedName>
    <definedName name="ghfg" localSheetId="0" hidden="1">{"via1",#N/A,TRUE,"general";"via2",#N/A,TRUE,"general";"via3",#N/A,TRUE,"general"}</definedName>
    <definedName name="ghfg" hidden="1">{"via1",#N/A,TRUE,"general";"via2",#N/A,TRUE,"general";"via3",#N/A,TRUE,"general"}</definedName>
    <definedName name="ghgh" localSheetId="2">#REF!</definedName>
    <definedName name="ghgh">#REF!</definedName>
    <definedName name="GHGHJG" localSheetId="2">#REF!</definedName>
    <definedName name="GHGHJG">#REF!</definedName>
    <definedName name="ghghy" localSheetId="1">#REF!</definedName>
    <definedName name="ghghy" localSheetId="6">#REF!</definedName>
    <definedName name="ghghy" localSheetId="0">#REF!</definedName>
    <definedName name="ghghy">#REF!</definedName>
    <definedName name="ghhjhj">#REF!</definedName>
    <definedName name="ghjghj" localSheetId="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2">#REF!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LJK" localSheetId="2">#REF!</definedName>
    <definedName name="GHLJK">#REF!</definedName>
    <definedName name="ghnbbfr" localSheetId="1" hidden="1">{#N/A,#N/A,TRUE,"1842CWN0"}</definedName>
    <definedName name="ghnbbfr" localSheetId="3" hidden="1">{#N/A,#N/A,TRUE,"1842CWN0"}</definedName>
    <definedName name="ghnbbfr" localSheetId="4" hidden="1">{#N/A,#N/A,TRUE,"1842CWN0"}</definedName>
    <definedName name="ghnbbfr" localSheetId="6" hidden="1">{#N/A,#N/A,TRUE,"1842CWN0"}</definedName>
    <definedName name="ghnbbfr" localSheetId="2" hidden="1">{#N/A,#N/A,TRUE,"1842CWN0"}</definedName>
    <definedName name="ghnbbfr" localSheetId="0" hidden="1">{#N/A,#N/A,TRUE,"1842CWN0"}</definedName>
    <definedName name="ghnbbfr" hidden="1">{#N/A,#N/A,TRUE,"1842CWN0"}</definedName>
    <definedName name="ghu" localSheetId="2">#REF!</definedName>
    <definedName name="ghu">#REF!</definedName>
    <definedName name="Gi" localSheetId="2">#REF!</definedName>
    <definedName name="Gi">#REF!</definedName>
    <definedName name="gj" localSheetId="2">#REF!</definedName>
    <definedName name="gj">#REF!</definedName>
    <definedName name="GJHVCB" localSheetId="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7" hidden="1">{"via1",#N/A,TRUE,"general";"via2",#N/A,TRUE,"general";"via3",#N/A,TRUE,"general"}</definedName>
    <definedName name="gk" localSheetId="6" hidden="1">{"via1",#N/A,TRUE,"general";"via2",#N/A,TRUE,"general";"via3",#N/A,TRUE,"general"}</definedName>
    <definedName name="gk" localSheetId="2">#REF!</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2">#REF!</definedName>
    <definedName name="gl">#REF!</definedName>
    <definedName name="glgl" localSheetId="6">#REF!</definedName>
    <definedName name="glgl">#REF!</definedName>
    <definedName name="Global" localSheetId="2">#REF!</definedName>
    <definedName name="Global">#REF!</definedName>
    <definedName name="GMM_ON_ASO" localSheetId="1">#REF!</definedName>
    <definedName name="GMM_ON_ASO" localSheetId="6">#REF!</definedName>
    <definedName name="GMM_ON_ASO" localSheetId="0">#REF!</definedName>
    <definedName name="GMM_ON_ASO">#REF!</definedName>
    <definedName name="GMM_ON_DMARES" localSheetId="1">#REF!</definedName>
    <definedName name="GMM_ON_DMARES" localSheetId="6">#REF!</definedName>
    <definedName name="GMM_ON_DMARES" localSheetId="0">#REF!</definedName>
    <definedName name="GMM_ON_DMARES">#REF!</definedName>
    <definedName name="GMM_ON_DRIO" localSheetId="1">#REF!</definedName>
    <definedName name="GMM_ON_DRIO" localSheetId="6">#REF!</definedName>
    <definedName name="GMM_ON_DRIO" localSheetId="0">#REF!</definedName>
    <definedName name="GMM_ON_DRIO">#REF!</definedName>
    <definedName name="gmt" localSheetId="2">#REF!</definedName>
    <definedName name="gmt">#REF!</definedName>
    <definedName name="gn">#REF!</definedName>
    <definedName name="gnm">#REF!</definedName>
    <definedName name="gñ">#REF!</definedName>
    <definedName name="GOR" localSheetId="1">#REF!</definedName>
    <definedName name="GOR" localSheetId="6">#REF!</definedName>
    <definedName name="GOR" localSheetId="0">#REF!</definedName>
    <definedName name="GOR">#REF!</definedName>
    <definedName name="GOT" localSheetId="1">#REF!</definedName>
    <definedName name="GOT" localSheetId="6">#REF!</definedName>
    <definedName name="GOT" localSheetId="0">#REF!</definedName>
    <definedName name="GOT">#REF!</definedName>
    <definedName name="gp" localSheetId="2">#REF!</definedName>
    <definedName name="gp">#REF!</definedName>
    <definedName name="GPO" localSheetId="1">#REF!</definedName>
    <definedName name="GPO" localSheetId="6">#REF!</definedName>
    <definedName name="GPO" localSheetId="0">#REF!</definedName>
    <definedName name="GPO">#REF!</definedName>
    <definedName name="GPR" localSheetId="1">#REF!</definedName>
    <definedName name="GPR" localSheetId="6">#REF!</definedName>
    <definedName name="GPR" localSheetId="0">#REF!</definedName>
    <definedName name="GPR">#REF!</definedName>
    <definedName name="_xlnm.Recorder" localSheetId="2">#REF!</definedName>
    <definedName name="_xlnm.Recorder">#REF!</definedName>
    <definedName name="GRAC" localSheetId="2">#REF!</definedName>
    <definedName name="GRAC">#REF!</definedName>
    <definedName name="GRAF1ANO" localSheetId="1"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localSheetId="6" hidden="1">{"via1",#N/A,TRUE,"general";"via2",#N/A,TRUE,"general";"via3",#N/A,TRUE,"general"}</definedName>
    <definedName name="GRAF1ANO" localSheetId="2">#REF!</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2">#REF!</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7">#REF!</definedName>
    <definedName name="GRAF2" localSheetId="6">#REF!</definedName>
    <definedName name="GRAF2" localSheetId="2">#REF!</definedName>
    <definedName name="GRAF2" localSheetId="0">#REF!</definedName>
    <definedName name="GRAF2">#REF!</definedName>
    <definedName name="GRAF3" localSheetId="1">#REF!</definedName>
    <definedName name="GRAF3" localSheetId="7">#REF!</definedName>
    <definedName name="GRAF3">#REF!</definedName>
    <definedName name="GRANITO">#REF!</definedName>
    <definedName name="GRANITO___2">#REF!</definedName>
    <definedName name="GRANITOVERDE">#REF!</definedName>
    <definedName name="GRANO">#REF!</definedName>
    <definedName name="GRANSON" localSheetId="2">#REF!</definedName>
    <definedName name="GRANSON">#REF!</definedName>
    <definedName name="granular">28000</definedName>
    <definedName name="Gravas" localSheetId="2">#REF!</definedName>
    <definedName name="Gravas">#REF!</definedName>
    <definedName name="Gravilla" localSheetId="2">#REF!</definedName>
    <definedName name="Gravilla">#REF!</definedName>
    <definedName name="GRAVILLA_M3" localSheetId="2">#REF!</definedName>
    <definedName name="GRAVILLA_M3">#REF!</definedName>
    <definedName name="GRC" localSheetId="1">#REF!</definedName>
    <definedName name="GRC" localSheetId="6">#REF!</definedName>
    <definedName name="GRC" localSheetId="0">#REF!</definedName>
    <definedName name="GRC">#REF!</definedName>
    <definedName name="GRC_ON_ASO" localSheetId="1">#REF!</definedName>
    <definedName name="GRC_ON_ASO" localSheetId="6">#REF!</definedName>
    <definedName name="GRC_ON_ASO" localSheetId="0">#REF!</definedName>
    <definedName name="GRC_ON_ASO">#REF!</definedName>
    <definedName name="GRC_ON_DAPIAY" localSheetId="1">#REF!</definedName>
    <definedName name="GRC_ON_DAPIAY" localSheetId="6">#REF!</definedName>
    <definedName name="GRC_ON_DAPIAY" localSheetId="0">#REF!</definedName>
    <definedName name="GRC_ON_DAPIAY">#REF!</definedName>
    <definedName name="GRC_ON_GER" localSheetId="1">#REF!</definedName>
    <definedName name="GRC_ON_GER" localSheetId="6">#REF!</definedName>
    <definedName name="GRC_ON_GER" localSheetId="0">#REF!</definedName>
    <definedName name="GRC_ON_GER">#REF!</definedName>
    <definedName name="gregds" localSheetId="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#REF!</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Y" localSheetId="2">#REF!</definedName>
    <definedName name="GREY">#REF!</definedName>
    <definedName name="GRFEDS" localSheetId="2" hidden="1">#REF!</definedName>
    <definedName name="GRFEDS" hidden="1">#REF!</definedName>
    <definedName name="grggwero" localSheetId="1"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6" hidden="1">{"via1",#N/A,TRUE,"general";"via2",#N/A,TRUE,"general";"via3",#N/A,TRUE,"general"}</definedName>
    <definedName name="grggwero" localSheetId="2">#REF!</definedName>
    <definedName name="grggwero" localSheetId="0" hidden="1">{"via1",#N/A,TRUE,"general";"via2",#N/A,TRUE,"general";"via3",#N/A,TRUE,"general"}</definedName>
    <definedName name="grggwero" hidden="1">{"via1",#N/A,TRUE,"general";"via2",#N/A,TRUE,"general";"via3",#N/A,TRUE,"general"}</definedName>
    <definedName name="Griferia_lavamanos" localSheetId="2">#REF!</definedName>
    <definedName name="Griferia_lavamanos">#REF!</definedName>
    <definedName name="gris" localSheetId="2">#REF!</definedName>
    <definedName name="gris">#REF!</definedName>
    <definedName name="grl" localSheetId="2">#REF!</definedName>
    <definedName name="grl">#REF!</definedName>
    <definedName name="GRM" localSheetId="1">#REF!</definedName>
    <definedName name="GRM" localSheetId="6">#REF!</definedName>
    <definedName name="GRM" localSheetId="0">#REF!</definedName>
    <definedName name="GRM">#REF!</definedName>
    <definedName name="GRM_ON_DMARES" localSheetId="1">#REF!</definedName>
    <definedName name="GRM_ON_DMARES" localSheetId="6">#REF!</definedName>
    <definedName name="GRM_ON_DMARES" localSheetId="0">#REF!</definedName>
    <definedName name="GRM_ON_DMARES">#REF!</definedName>
    <definedName name="GRM_ON_DRIO" localSheetId="1">#REF!</definedName>
    <definedName name="GRM_ON_DRIO" localSheetId="6">#REF!</definedName>
    <definedName name="GRM_ON_DRIO" localSheetId="0">#REF!</definedName>
    <definedName name="GRM_ON_DRIO">#REF!</definedName>
    <definedName name="GRN" localSheetId="1">#REF!</definedName>
    <definedName name="GRN" localSheetId="6">#REF!</definedName>
    <definedName name="GRN" localSheetId="0">#REF!</definedName>
    <definedName name="GRN">#REF!</definedName>
    <definedName name="GRN_ON_ASO" localSheetId="1">#REF!</definedName>
    <definedName name="GRN_ON_ASO" localSheetId="6">#REF!</definedName>
    <definedName name="GRN_ON_ASO" localSheetId="0">#REF!</definedName>
    <definedName name="GRN_ON_ASO">#REF!</definedName>
    <definedName name="GRN_ON_DIREC" localSheetId="1">#REF!</definedName>
    <definedName name="GRN_ON_DIREC" localSheetId="6">#REF!</definedName>
    <definedName name="GRN_ON_DIREC" localSheetId="0">#REF!</definedName>
    <definedName name="GRN_ON_DIREC">#REF!</definedName>
    <definedName name="GRS" localSheetId="1">#REF!</definedName>
    <definedName name="GRS" localSheetId="6">#REF!</definedName>
    <definedName name="GRS" localSheetId="0">#REF!</definedName>
    <definedName name="GRS">#REF!</definedName>
    <definedName name="GRS_ON_ASO" localSheetId="1">#REF!</definedName>
    <definedName name="GRS_ON_ASO" localSheetId="6">#REF!</definedName>
    <definedName name="GRS_ON_ASO" localSheetId="0">#REF!</definedName>
    <definedName name="GRS_ON_ASO">#REF!</definedName>
    <definedName name="GRS_ON_DIREC" localSheetId="1">#REF!</definedName>
    <definedName name="GRS_ON_DIREC" localSheetId="6">#REF!</definedName>
    <definedName name="GRS_ON_DIREC" localSheetId="0">#REF!</definedName>
    <definedName name="GRS_ON_DIREC">#REF!</definedName>
    <definedName name="GRS_ON_HUIL" localSheetId="1">#REF!</definedName>
    <definedName name="GRS_ON_HUIL" localSheetId="6">#REF!</definedName>
    <definedName name="GRS_ON_HUIL" localSheetId="0">#REF!</definedName>
    <definedName name="GRS_ON_HUIL">#REF!</definedName>
    <definedName name="grtyerh" localSheetId="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2">#REF!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7">#REF!</definedName>
    <definedName name="GRUPO1" localSheetId="6">#REF!</definedName>
    <definedName name="GRUPO1" localSheetId="2">#REF!</definedName>
    <definedName name="GRUPO1" localSheetId="0">#REF!</definedName>
    <definedName name="GRUPO1">#REF!</definedName>
    <definedName name="GRUPO123" localSheetId="1">#REF!</definedName>
    <definedName name="GRUPO123" localSheetId="7">#REF!</definedName>
    <definedName name="GRUPO123">#REF!</definedName>
    <definedName name="GRUPO13" localSheetId="1">#REF!</definedName>
    <definedName name="GRUPO13" localSheetId="7">#REF!</definedName>
    <definedName name="GRUPO13">#REF!</definedName>
    <definedName name="GRUPO2" localSheetId="1">#REF!</definedName>
    <definedName name="GRUPO2" localSheetId="7">#REF!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6" hidden="1">{"TAB1",#N/A,TRUE,"GENERAL";"TAB2",#N/A,TRUE,"GENERAL";"TAB3",#N/A,TRUE,"GENERAL";"TAB4",#N/A,TRUE,"GENERAL";"TAB5",#N/A,TRUE,"GENERAL"}</definedName>
    <definedName name="GSDG" localSheetId="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7" hidden="1">{"via1",#N/A,TRUE,"general";"via2",#N/A,TRUE,"general";"via3",#N/A,TRUE,"general"}</definedName>
    <definedName name="gsfsf" localSheetId="6" hidden="1">{"via1",#N/A,TRUE,"general";"via2",#N/A,TRUE,"general";"via3",#N/A,TRUE,"general"}</definedName>
    <definedName name="gsfsf" localSheetId="2">#REF!</definedName>
    <definedName name="gsfsf" localSheetId="0" hidden="1">{"via1",#N/A,TRUE,"general";"via2",#N/A,TRUE,"general";"via3",#N/A,TRUE,"general"}</definedName>
    <definedName name="gsfsf" hidden="1">{"via1",#N/A,TRUE,"general";"via2",#N/A,TRUE,"general";"via3",#N/A,TRUE,"general"}</definedName>
    <definedName name="GT" localSheetId="3">#REF!</definedName>
    <definedName name="GT" localSheetId="4">#REF!</definedName>
    <definedName name="GT" localSheetId="2">IF([0]!LG=9,[0]!FES,"")</definedName>
    <definedName name="GT">#REF!</definedName>
    <definedName name="GTC" localSheetId="3">#REF!</definedName>
    <definedName name="GTC" localSheetId="4">#REF!</definedName>
    <definedName name="GTC">#REF!</definedName>
    <definedName name="GTE" localSheetId="1">#REF!</definedName>
    <definedName name="GTE" localSheetId="6">#REF!</definedName>
    <definedName name="gte" localSheetId="2">#REF!</definedName>
    <definedName name="GTE" localSheetId="0">#REF!</definedName>
    <definedName name="GTE">#REF!</definedName>
    <definedName name="gtgt" localSheetId="1"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localSheetId="6" hidden="1">{"via1",#N/A,TRUE,"general";"via2",#N/A,TRUE,"general";"via3",#N/A,TRUE,"general"}</definedName>
    <definedName name="gtgt" localSheetId="2">#REF!</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6" hidden="1">{"via1",#N/A,TRUE,"general";"via2",#N/A,TRUE,"general";"via3",#N/A,TRUE,"general"}</definedName>
    <definedName name="gtgtg" localSheetId="2">#REF!</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6" hidden="1">{"via1",#N/A,TRUE,"general";"via2",#N/A,TRUE,"general";"via3",#N/A,TRUE,"general"}</definedName>
    <definedName name="gtgtgff" localSheetId="2">#REF!</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2">#REF!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#REF!</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2">#REF!</definedName>
    <definedName name="GTI">#REF!</definedName>
    <definedName name="GTO_ADMON" localSheetId="1">#REF!</definedName>
    <definedName name="GTO_ADMON" localSheetId="6">#REF!</definedName>
    <definedName name="GTO_ADMON" localSheetId="0">#REF!</definedName>
    <definedName name="GTO_ADMON">#REF!</definedName>
    <definedName name="GTO_INVEST" localSheetId="1">#REF!</definedName>
    <definedName name="GTO_INVEST" localSheetId="6">#REF!</definedName>
    <definedName name="GTO_INVEST" localSheetId="0">#REF!</definedName>
    <definedName name="GTO_INVEST">#REF!</definedName>
    <definedName name="GTO_OPERA" localSheetId="1">#REF!</definedName>
    <definedName name="GTO_OPERA" localSheetId="6">#REF!</definedName>
    <definedName name="GTO_OPERA" localSheetId="0">#REF!</definedName>
    <definedName name="GTO_OPERA">#REF!</definedName>
    <definedName name="GTP" localSheetId="1">#REF!</definedName>
    <definedName name="GTP" localSheetId="6">#REF!</definedName>
    <definedName name="GTP" localSheetId="0">#REF!</definedName>
    <definedName name="GTP">#REF!</definedName>
    <definedName name="GTRE" localSheetId="1">#REF!</definedName>
    <definedName name="GTRE" localSheetId="7">#REF!</definedName>
    <definedName name="GTRE" localSheetId="6">#REF!</definedName>
    <definedName name="GTRE" localSheetId="0">#REF!</definedName>
    <definedName name="GTRE">#REF!</definedName>
    <definedName name="Guadaña" localSheetId="2">#REF!</definedName>
    <definedName name="Guadaña">#REF!</definedName>
    <definedName name="GUADUA_2.5_m">#REF!</definedName>
    <definedName name="Guadua_L___3_mts_Dmin_12_cm">#REF!</definedName>
    <definedName name="guaimar">#REF!</definedName>
    <definedName name="guardaescoba">#REF!</definedName>
    <definedName name="Guardaescoba_cemento">#REF!</definedName>
    <definedName name="Gv">#REF!</definedName>
    <definedName name="Gw">#REF!</definedName>
    <definedName name="gy">#REF!</definedName>
    <definedName name="h" localSheetId="1">#REF!</definedName>
    <definedName name="h" localSheetId="6">#REF!</definedName>
    <definedName name="h" localSheetId="2">#REF!</definedName>
    <definedName name="h" localSheetId="0">#REF!</definedName>
    <definedName name="h">#REF!</definedName>
    <definedName name="h_PISOS_Y_PAVIMENTO">#REF!</definedName>
    <definedName name="H_pump">#REF!</definedName>
    <definedName name="h9h" localSheetId="1"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7" hidden="1">{"via1",#N/A,TRUE,"general";"via2",#N/A,TRUE,"general";"via3",#N/A,TRUE,"general"}</definedName>
    <definedName name="h9h" localSheetId="6" hidden="1">{"via1",#N/A,TRUE,"general";"via2",#N/A,TRUE,"general";"via3",#N/A,TRUE,"general"}</definedName>
    <definedName name="h9h" localSheetId="2">#REF!</definedName>
    <definedName name="h9h" localSheetId="0" hidden="1">{"via1",#N/A,TRUE,"general";"via2",#N/A,TRUE,"general";"via3",#N/A,TRUE,"general"}</definedName>
    <definedName name="h9h" hidden="1">{"via1",#N/A,TRUE,"general";"via2",#N/A,TRUE,"general";"via3",#N/A,TRUE,"general"}</definedName>
    <definedName name="ha" localSheetId="2">#REF!</definedName>
    <definedName name="ha">#REF!</definedName>
    <definedName name="hab___viv" localSheetId="2">#REF!</definedName>
    <definedName name="hab___viv">#REF!</definedName>
    <definedName name="hayud" localSheetId="2">#REF!</definedName>
    <definedName name="hayud">#REF!</definedName>
    <definedName name="Hazards" localSheetId="1">#REF!</definedName>
    <definedName name="Hazards" localSheetId="6">#REF!</definedName>
    <definedName name="Hazards" localSheetId="0">#REF!</definedName>
    <definedName name="Hazards">#REF!</definedName>
    <definedName name="Hb">#REF!</definedName>
    <definedName name="hbfdhrw" localSheetId="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2">#REF!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amion" localSheetId="2">#REF!</definedName>
    <definedName name="hcamion">#REF!</definedName>
    <definedName name="HD.3" localSheetId="2">#REF!</definedName>
    <definedName name="HD.3">#REF!</definedName>
    <definedName name="HD.4" localSheetId="2">#REF!</definedName>
    <definedName name="HD.4">#REF!</definedName>
    <definedName name="hdfh" localSheetId="1"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7" hidden="1">{"via1",#N/A,TRUE,"general";"via2",#N/A,TRUE,"general";"via3",#N/A,TRUE,"general"}</definedName>
    <definedName name="hdfh" localSheetId="6" hidden="1">{"via1",#N/A,TRUE,"general";"via2",#N/A,TRUE,"general";"via3",#N/A,TRUE,"general"}</definedName>
    <definedName name="hdfh" localSheetId="2">#REF!</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6" hidden="1">{"TAB1",#N/A,TRUE,"GENERAL";"TAB2",#N/A,TRUE,"GENERAL";"TAB3",#N/A,TRUE,"GENERAL";"TAB4",#N/A,TRUE,"GENERAL";"TAB5",#N/A,TRUE,"GENERAL"}</definedName>
    <definedName name="hdfh4" localSheetId="2">#REF!</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#REF!</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7" hidden="1">{"via1",#N/A,TRUE,"general";"via2",#N/A,TRUE,"general";"via3",#N/A,TRUE,"general"}</definedName>
    <definedName name="hdgh" localSheetId="6" hidden="1">{"via1",#N/A,TRUE,"general";"via2",#N/A,TRUE,"general";"via3",#N/A,TRUE,"general"}</definedName>
    <definedName name="hdgh" localSheetId="2">#REF!</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6" hidden="1">{"TAB1",#N/A,TRUE,"GENERAL";"TAB2",#N/A,TRUE,"GENERAL";"TAB3",#N/A,TRUE,"GENERAL";"TAB4",#N/A,TRUE,"GENERAL";"TAB5",#N/A,TRUE,"GENERAL"}</definedName>
    <definedName name="hdhf" localSheetId="2">#REF!</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#REF!</definedName>
    <definedName name="hen">#REF!</definedName>
    <definedName name="HERR" localSheetId="2">#REF!</definedName>
    <definedName name="HERR">#REF!</definedName>
    <definedName name="HERRAMIENTA" localSheetId="2">#REF!</definedName>
    <definedName name="HERRAMIENTA">#REF!</definedName>
    <definedName name="HERRAMIENTA_ELECTRICA" localSheetId="2">#REF!</definedName>
    <definedName name="HERRAMIENTA_ELECTRICA">#REF!</definedName>
    <definedName name="HERRERO" localSheetId="1">#REF!</definedName>
    <definedName name="HERRERO" localSheetId="6">#REF!</definedName>
    <definedName name="HERRERO" localSheetId="0">#REF!</definedName>
    <definedName name="HERRERO">#REF!</definedName>
    <definedName name="hfgh" localSheetId="1"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7" hidden="1">{"via1",#N/A,TRUE,"general";"via2",#N/A,TRUE,"general";"via3",#N/A,TRUE,"general"}</definedName>
    <definedName name="hfgh" localSheetId="6" hidden="1">{"via1",#N/A,TRUE,"general";"via2",#N/A,TRUE,"general";"via3",#N/A,TRUE,"general"}</definedName>
    <definedName name="hfgh" localSheetId="2">#REF!</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6" hidden="1">{"TAB1",#N/A,TRUE,"GENERAL";"TAB2",#N/A,TRUE,"GENERAL";"TAB3",#N/A,TRUE,"GENERAL";"TAB4",#N/A,TRUE,"GENERAL";"TAB5",#N/A,TRUE,"GENERAL"}</definedName>
    <definedName name="hfh" localSheetId="2">#REF!</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6" hidden="1">{"TAB1",#N/A,TRUE,"GENERAL";"TAB2",#N/A,TRUE,"GENERAL";"TAB3",#N/A,TRUE,"GENERAL";"TAB4",#N/A,TRUE,"GENERAL";"TAB5",#N/A,TRUE,"GENERAL"}</definedName>
    <definedName name="hfhg" localSheetId="2">#REF!</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7" hidden="1">{"via1",#N/A,TRUE,"general";"via2",#N/A,TRUE,"general";"via3",#N/A,TRUE,"general"}</definedName>
    <definedName name="hfthr" localSheetId="6" hidden="1">{"via1",#N/A,TRUE,"general";"via2",#N/A,TRUE,"general";"via3",#N/A,TRUE,"general"}</definedName>
    <definedName name="hfthr" localSheetId="2">#REF!</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localSheetId="6" hidden="1">{"via1",#N/A,TRUE,"general";"via2",#N/A,TRUE,"general";"via3",#N/A,TRUE,"general"}</definedName>
    <definedName name="hg" localSheetId="2">#REF!</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localSheetId="6" hidden="1">{"via1",#N/A,TRUE,"general";"via2",#N/A,TRUE,"general";"via3",#N/A,TRUE,"general"}</definedName>
    <definedName name="HGFH" localSheetId="2">#REF!</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localSheetId="6" hidden="1">{"via1",#N/A,TRUE,"general";"via2",#N/A,TRUE,"general";"via3",#N/A,TRUE,"general"}</definedName>
    <definedName name="hgfhty" localSheetId="2">#REF!</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2">#REF!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#REF!</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7" hidden="1">{"via1",#N/A,TRUE,"general";"via2",#N/A,TRUE,"general";"via3",#N/A,TRUE,"general"}</definedName>
    <definedName name="hghydj" localSheetId="6" hidden="1">{"via1",#N/A,TRUE,"general";"via2",#N/A,TRUE,"general";"via3",#N/A,TRUE,"general"}</definedName>
    <definedName name="hghydj" localSheetId="2">#REF!</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6" hidden="1">{"via1",#N/A,TRUE,"general";"via2",#N/A,TRUE,"general";"via3",#N/A,TRUE,"general"}</definedName>
    <definedName name="hgjfjw" localSheetId="2">#REF!</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6" hidden="1">{"TAB1",#N/A,TRUE,"GENERAL";"TAB2",#N/A,TRUE,"GENERAL";"TAB3",#N/A,TRUE,"GENERAL";"TAB4",#N/A,TRUE,"GENERAL";"TAB5",#N/A,TRUE,"GENERAL"}</definedName>
    <definedName name="HGJG" localSheetId="2">#REF!</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rua" localSheetId="2">#REF!</definedName>
    <definedName name="hgrua">#REF!</definedName>
    <definedName name="hgt" localSheetId="2">#REF!</definedName>
    <definedName name="hgt">#REF!</definedName>
    <definedName name="hgu" localSheetId="2">#REF!</definedName>
    <definedName name="hgu">#REF!</definedName>
    <definedName name="hh" localSheetId="1">'APU (Entidad) '!ERR</definedName>
    <definedName name="hh" localSheetId="3">CRONOGRAMA!ERR</definedName>
    <definedName name="hh" localSheetId="4">'FLUJO DE FONDOS'!ERR</definedName>
    <definedName name="hh" localSheetId="7">'INDICAR CÓDIGO DEL ITEM DE PAGO'!ERR</definedName>
    <definedName name="hh" localSheetId="6">'MEMORIAS (Entidad) (2)'!ERR</definedName>
    <definedName name="hh" localSheetId="2" hidden="1">{#N/A,#N/A,TRUE,"INGENIERIA";#N/A,#N/A,TRUE,"COMPRAS";#N/A,#N/A,TRUE,"DIRECCION";#N/A,#N/A,TRUE,"RESUMEN"}</definedName>
    <definedName name="hh" localSheetId="0">'PRESUPUESTO OFICIAL (Entidad.)'!ERR</definedName>
    <definedName name="hh">[0]!ERR</definedName>
    <definedName name="hh_1">"[0]!err"</definedName>
    <definedName name="hhg" localSheetId="1" hidden="1">{#N/A,#N/A,TRUE,"1842CWN0"}</definedName>
    <definedName name="hhg" localSheetId="3" hidden="1">{#N/A,#N/A,TRUE,"1842CWN0"}</definedName>
    <definedName name="hhg" localSheetId="4" hidden="1">{#N/A,#N/A,TRUE,"1842CWN0"}</definedName>
    <definedName name="hhg" localSheetId="6" hidden="1">{#N/A,#N/A,TRUE,"1842CWN0"}</definedName>
    <definedName name="hhg" localSheetId="2"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6" hidden="1">{"TAB1",#N/A,TRUE,"GENERAL";"TAB2",#N/A,TRUE,"GENERAL";"TAB3",#N/A,TRUE,"GENERAL";"TAB4",#N/A,TRUE,"GENERAL";"TAB5",#N/A,TRUE,"GENERAL"}</definedName>
    <definedName name="hhh" localSheetId="2">#REF!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7" hidden="1">{"via1",#N/A,TRUE,"general";"via2",#N/A,TRUE,"general";"via3",#N/A,TRUE,"general"}</definedName>
    <definedName name="hhhhhh" localSheetId="6" hidden="1">{"via1",#N/A,TRUE,"general";"via2",#N/A,TRUE,"general";"via3",#N/A,TRUE,"general"}</definedName>
    <definedName name="hhhhhh" localSheetId="2">#REF!</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2">#REF!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#REF!</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7" hidden="1">{"via1",#N/A,TRUE,"general";"via2",#N/A,TRUE,"general";"via3",#N/A,TRUE,"general"}</definedName>
    <definedName name="hhhhth" localSheetId="6" hidden="1">{"via1",#N/A,TRUE,"general";"via2",#N/A,TRUE,"general";"via3",#N/A,TRUE,"general"}</definedName>
    <definedName name="hhhhth" localSheetId="2">#REF!</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2">#REF!</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6" hidden="1">{"via1",#N/A,TRUE,"general";"via2",#N/A,TRUE,"general";"via3",#N/A,TRUE,"general"}</definedName>
    <definedName name="hhtrhreh" localSheetId="2">#REF!</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DR160PE_S1" localSheetId="2">#REF!</definedName>
    <definedName name="HIDR160PE_S1">#REF!</definedName>
    <definedName name="HIDR160PE_S2" localSheetId="2">#REF!</definedName>
    <definedName name="HIDR160PE_S2">#REF!</definedName>
    <definedName name="HIDR160PE_S3" localSheetId="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 localSheetId="2">#REF!</definedName>
    <definedName name="HIDROSELLO_DE_CAUCHO_10_S8">#REF!</definedName>
    <definedName name="HIDROSELLO_DE_CAUCHO_12_S8" localSheetId="2">#REF!</definedName>
    <definedName name="HIDROSELLO_DE_CAUCHO_12_S8">#REF!</definedName>
    <definedName name="HIDROSELLO_DE_CAUCHO_14_S8" localSheetId="2">#REF!</definedName>
    <definedName name="HIDROSELLO_DE_CAUCHO_14_S8">#REF!</definedName>
    <definedName name="HIDROSELLO_DE_CAUCHO_16_S8" localSheetId="2">#REF!</definedName>
    <definedName name="HIDROSELLO_DE_CAUCHO_16_S8">#REF!</definedName>
    <definedName name="HIDROSELLO_DE_CAUCHO_18_S8" localSheetId="2">#REF!</definedName>
    <definedName name="HIDROSELLO_DE_CAUCHO_18_S8">#REF!</definedName>
    <definedName name="HIDROSELLO_DE_CAUCHO_20_S8" localSheetId="2">#REF!</definedName>
    <definedName name="HIDROSELLO_DE_CAUCHO_20_S8">#REF!</definedName>
    <definedName name="HIDROSELLO_DE_CAUCHO_24_S4" localSheetId="2">#REF!</definedName>
    <definedName name="HIDROSELLO_DE_CAUCHO_24_S4">#REF!</definedName>
    <definedName name="HIDROSELLO_DE_CAUCHO_27_S4" localSheetId="2">#REF!</definedName>
    <definedName name="HIDROSELLO_DE_CAUCHO_27_S4">#REF!</definedName>
    <definedName name="HIDROSELLO_DE_CAUCHO_30_S4" localSheetId="2">#REF!</definedName>
    <definedName name="HIDROSELLO_DE_CAUCHO_30_S4">#REF!</definedName>
    <definedName name="HIDROSELLO_DE_CAUCHO_6_S8" localSheetId="2">#REF!</definedName>
    <definedName name="HIDROSELLO_DE_CAUCHO_6_S8">#REF!</definedName>
    <definedName name="HIDROSELLO_DE_CAUCHO_8_S8" localSheetId="2">#REF!</definedName>
    <definedName name="HIDROSELLO_DE_CAUCHO_8_S8">#REF!</definedName>
    <definedName name="HIDROSELLO_S8" localSheetId="2">#REF!</definedName>
    <definedName name="HIDROSELLO_S8">#REF!</definedName>
    <definedName name="HIERRO">#REF!</definedName>
    <definedName name="hierro1" localSheetId="2">#REF!</definedName>
    <definedName name="hierro1">#REF!</definedName>
    <definedName name="hijo">#REF!</definedName>
    <definedName name="HILO">#REF!</definedName>
    <definedName name="HILOC" localSheetId="2">#REF!</definedName>
    <definedName name="HILOC">#REF!</definedName>
    <definedName name="hing" localSheetId="2">#REF!</definedName>
    <definedName name="hing">#REF!</definedName>
    <definedName name="hj" localSheetId="2">#REF!</definedName>
    <definedName name="hj">#REF!</definedName>
    <definedName name="hjfg" localSheetId="1"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localSheetId="6" hidden="1">{"via1",#N/A,TRUE,"general";"via2",#N/A,TRUE,"general";"via3",#N/A,TRUE,"general"}</definedName>
    <definedName name="hjfg" localSheetId="2">#REF!</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6" hidden="1">{"TAB1",#N/A,TRUE,"GENERAL";"TAB2",#N/A,TRUE,"GENERAL";"TAB3",#N/A,TRUE,"GENERAL";"TAB4",#N/A,TRUE,"GENERAL";"TAB5",#N/A,TRUE,"GENERAL"}</definedName>
    <definedName name="hjgh" localSheetId="2">#REF!</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#REF!</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#REF!</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 localSheetId="2">#REF!</definedName>
    <definedName name="hjk">#REF!</definedName>
    <definedName name="HJKH" localSheetId="1"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7" hidden="1">{"via1",#N/A,TRUE,"general";"via2",#N/A,TRUE,"general";"via3",#N/A,TRUE,"general"}</definedName>
    <definedName name="HJKH" localSheetId="6" hidden="1">{"via1",#N/A,TRUE,"general";"via2",#N/A,TRUE,"general";"via3",#N/A,TRUE,"general"}</definedName>
    <definedName name="HJKH" localSheetId="2">#REF!</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6" hidden="1">{"via1",#N/A,TRUE,"general";"via2",#N/A,TRUE,"general";"via3",#N/A,TRUE,"general"}</definedName>
    <definedName name="hjkjk" localSheetId="2">#REF!</definedName>
    <definedName name="hjkjk" localSheetId="0" hidden="1">{"via1",#N/A,TRUE,"general";"via2",#N/A,TRUE,"general";"via3",#N/A,TRUE,"general"}</definedName>
    <definedName name="hjkjk" hidden="1">{"via1",#N/A,TRUE,"general";"via2",#N/A,TRUE,"general";"via3",#N/A,TRUE,"general"}</definedName>
    <definedName name="HK" localSheetId="1">'APU (Entidad) '!ERR</definedName>
    <definedName name="HK" localSheetId="3">CRONOGRAMA!ERR</definedName>
    <definedName name="HK" localSheetId="4">'FLUJO DE FONDOS'!ERR</definedName>
    <definedName name="HK" localSheetId="7">'INDICAR CÓDIGO DEL ITEM DE PAGO'!ERR</definedName>
    <definedName name="HK" localSheetId="6">'MEMORIAS (Entidad) (2)'!ERR</definedName>
    <definedName name="HK" localSheetId="2">'MEMORIAS DE CÁLCULO OK'!ERR</definedName>
    <definedName name="HK" localSheetId="0">'PRESUPUESTO OFICIAL (Entidad.)'!ERR</definedName>
    <definedName name="HK">[0]!ERR</definedName>
    <definedName name="hl" localSheetId="3">#REF!</definedName>
    <definedName name="hl" localSheetId="4">#REF!</definedName>
    <definedName name="hl" localSheetId="2">#REF!</definedName>
    <definedName name="hl">#REF!</definedName>
    <definedName name="HM" localSheetId="1">#REF!</definedName>
    <definedName name="HM" localSheetId="6">#REF!</definedName>
    <definedName name="HM" localSheetId="2">#REF!</definedName>
    <definedName name="HM" localSheetId="0">#REF!</definedName>
    <definedName name="HM">#REF!</definedName>
    <definedName name="hmont" localSheetId="2">#REF!</definedName>
    <definedName name="hmont">#REF!</definedName>
    <definedName name="hn" localSheetId="1"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6" hidden="1">{"TAB1",#N/A,TRUE,"GENERAL";"TAB2",#N/A,TRUE,"GENERAL";"TAB3",#N/A,TRUE,"GENERAL";"TAB4",#N/A,TRUE,"GENERAL";"TAB5",#N/A,TRUE,"GENERAL"}</definedName>
    <definedName name="hn" localSheetId="2">#REF!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 localSheetId="2">#REF!</definedName>
    <definedName name="hnt">#REF!</definedName>
    <definedName name="HOJA" localSheetId="1">DATE(YEAR(#REF!),MONTH(#REF!)+Payment_Number,DAY(#REF!))</definedName>
    <definedName name="HOJA" localSheetId="3">DATE(YEAR(#REF!),MONTH(#REF!)+Payment_Number,DAY(#REF!))</definedName>
    <definedName name="HOJA" localSheetId="4">DATE(YEAR(#REF!),MONTH(#REF!)+Payment_Number,DAY(#REF!))</definedName>
    <definedName name="HOJA" localSheetId="6">DATE(YEAR(#REF!),MONTH(#REF!)+Payment_Number,DAY(#REF!))</definedName>
    <definedName name="HOJA" localSheetId="2">DATE(YEAR(#REF!),MONTH(#REF!)+Payment_Number,DAY(#REF!))</definedName>
    <definedName name="HOJA">DATE(YEAR(#REF!),MONTH(#REF!)+Payment_Number,DAY(#REF!))</definedName>
    <definedName name="Hoja__1__de__3" localSheetId="2">#REF!</definedName>
    <definedName name="Hoja__1__de__3">#REF!</definedName>
    <definedName name="HOJA1" localSheetId="1">#REF!</definedName>
    <definedName name="HOJA1" localSheetId="7">#REF!</definedName>
    <definedName name="HOJA1" localSheetId="6">#REF!</definedName>
    <definedName name="HOJA1" localSheetId="2">#REF!</definedName>
    <definedName name="HOJA1" localSheetId="0">#REF!</definedName>
    <definedName name="HOJA1">#REF!</definedName>
    <definedName name="HOJA444" localSheetId="1">DATE(YEAR(#REF!),MONTH(#REF!)+Payment_Number,DAY(#REF!))</definedName>
    <definedName name="HOJA444" localSheetId="3">DATE(YEAR(#REF!),MONTH(#REF!)+Payment_Number,DAY(#REF!))</definedName>
    <definedName name="HOJA444" localSheetId="4">DATE(YEAR(#REF!),MONTH(#REF!)+Payment_Number,DAY(#REF!))</definedName>
    <definedName name="HOJA444" localSheetId="6">DATE(YEAR(#REF!),MONTH(#REF!)+Payment_Number,DAY(#REF!))</definedName>
    <definedName name="HOJA444" localSheetId="2">DATE(YEAR(#REF!),MONTH(#REF!)+Payment_Number,DAY(#REF!))</definedName>
    <definedName name="HOJA444">DATE(YEAR(#REF!),MONTH(#REF!)+Payment_Number,DAY(#REF!))</definedName>
    <definedName name="HOJA56" localSheetId="2">#REF!</definedName>
    <definedName name="HOJA56">#REF!</definedName>
    <definedName name="HOJACEGUETA" localSheetId="2">#REF!</definedName>
    <definedName name="HOJACEGUETA">#REF!</definedName>
    <definedName name="HonoraProfesionales" localSheetId="2">#REF!</definedName>
    <definedName name="HonoraProfesionales">#REF!</definedName>
    <definedName name="HonoraTecnicos" localSheetId="2">#REF!</definedName>
    <definedName name="HonoraTecnicos">#REF!</definedName>
    <definedName name="HOR.EQ" localSheetId="2">#REF!</definedName>
    <definedName name="HOR.EQ">#REF!</definedName>
    <definedName name="HORAS">#REF!</definedName>
    <definedName name="horat" localSheetId="1">#REF!</definedName>
    <definedName name="horat" localSheetId="6">#REF!</definedName>
    <definedName name="horat" localSheetId="0">#REF!</definedName>
    <definedName name="horat">#REF!</definedName>
    <definedName name="HOREQ" localSheetId="2">#REF!</definedName>
    <definedName name="HOREQ">#REF!</definedName>
    <definedName name="Hornos" localSheetId="1">#REF!</definedName>
    <definedName name="Hornos" localSheetId="6">#REF!</definedName>
    <definedName name="Hornos" localSheetId="0">#REF!</definedName>
    <definedName name="Hornos">#REF!</definedName>
    <definedName name="hoy" localSheetId="2" hidden="1">#REF!</definedName>
    <definedName name="hoy" hidden="1">#REF!</definedName>
    <definedName name="HOYO">#REF!</definedName>
    <definedName name="HOYOO">#REF!</definedName>
    <definedName name="HOYOOO">#REF!</definedName>
    <definedName name="hp">#REF!</definedName>
    <definedName name="HP_stg_Hz" localSheetId="1">#REF!</definedName>
    <definedName name="HP_stg_Hz" localSheetId="6">#REF!</definedName>
    <definedName name="HP_stg_Hz" localSheetId="0">#REF!</definedName>
    <definedName name="HP_stg_Hz">#REF!</definedName>
    <definedName name="hqi">#REF!</definedName>
    <definedName name="hreer" localSheetId="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#REF!</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7" hidden="1">{"via1",#N/A,TRUE,"general";"via2",#N/A,TRUE,"general";"via3",#N/A,TRUE,"general"}</definedName>
    <definedName name="hsfg" localSheetId="6" hidden="1">{"via1",#N/A,TRUE,"general";"via2",#N/A,TRUE,"general";"via3",#N/A,TRUE,"general"}</definedName>
    <definedName name="hsfg" localSheetId="2">#REF!</definedName>
    <definedName name="hsfg" localSheetId="0" hidden="1">{"via1",#N/A,TRUE,"general";"via2",#N/A,TRUE,"general";"via3",#N/A,TRUE,"general"}</definedName>
    <definedName name="hsfg" hidden="1">{"via1",#N/A,TRUE,"general";"via2",#N/A,TRUE,"general";"via3",#N/A,TRUE,"general"}</definedName>
    <definedName name="hsup" localSheetId="2">#REF!</definedName>
    <definedName name="hsup">#REF!</definedName>
    <definedName name="ht" localSheetId="2">#REF!</definedName>
    <definedName name="ht">#REF!</definedName>
    <definedName name="HTAS" localSheetId="1">#REF!</definedName>
    <definedName name="HTAS" localSheetId="6">#REF!</definedName>
    <definedName name="HTAS" localSheetId="0">#REF!</definedName>
    <definedName name="HTAS">#REF!</definedName>
    <definedName name="HTAS1" localSheetId="1">#REF!</definedName>
    <definedName name="HTAS1" localSheetId="6">#REF!</definedName>
    <definedName name="HTAS1" localSheetId="0">#REF!</definedName>
    <definedName name="HTAS1">#REF!</definedName>
    <definedName name="htecn">#REF!</definedName>
    <definedName name="hthdrf" localSheetId="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2">#REF!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2">#REF!</definedName>
    <definedName name="htk">#REF!</definedName>
    <definedName name="HTML_CodePage" hidden="1">1252</definedName>
    <definedName name="HTML_Control" localSheetId="1" hidden="1">{"'A'!$A$1:$L$120"}</definedName>
    <definedName name="HTML_Control" localSheetId="3" hidden="1">{"'A'!$A$1:$L$120"}</definedName>
    <definedName name="HTML_Control" localSheetId="4" hidden="1">{"'A'!$A$1:$L$120"}</definedName>
    <definedName name="HTML_Control" localSheetId="6" hidden="1">{"'A'!$A$1:$L$120"}</definedName>
    <definedName name="HTML_Control" localSheetId="2" hidden="1">{"'A'!$A$1:$L$120"}</definedName>
    <definedName name="HTML_Control" hidden="1">{"'A'!$A$1:$L$120"}</definedName>
    <definedName name="HTML_Control_1" localSheetId="1" hidden="1">{"'Sheet1'!$A$1:$G$85"}</definedName>
    <definedName name="HTML_Control_1" localSheetId="3" hidden="1">{"'Sheet1'!$A$1:$G$85"}</definedName>
    <definedName name="HTML_Control_1" localSheetId="4" hidden="1">{"'Sheet1'!$A$1:$G$85"}</definedName>
    <definedName name="HTML_Control_1" localSheetId="6" hidden="1">{"'Sheet1'!$A$1:$G$85"}</definedName>
    <definedName name="HTML_Control_1" localSheetId="2" hidden="1">{"'Sheet1'!$A$1:$G$85"}</definedName>
    <definedName name="HTML_Control_1" hidden="1">{"'Sheet1'!$A$1:$G$85"}</definedName>
    <definedName name="HTML_Control_1_1" localSheetId="1" hidden="1">{"'Sheet1'!$A$1:$G$85"}</definedName>
    <definedName name="HTML_Control_1_1" localSheetId="3" hidden="1">{"'Sheet1'!$A$1:$G$85"}</definedName>
    <definedName name="HTML_Control_1_1" localSheetId="4" hidden="1">{"'Sheet1'!$A$1:$G$85"}</definedName>
    <definedName name="HTML_Control_1_1" localSheetId="6" hidden="1">{"'Sheet1'!$A$1:$G$85"}</definedName>
    <definedName name="HTML_Control_1_1" localSheetId="2"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1"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7" hidden="1">{"via1",#N/A,TRUE,"general";"via2",#N/A,TRUE,"general";"via3",#N/A,TRUE,"general"}</definedName>
    <definedName name="htryrt7" localSheetId="6" hidden="1">{"via1",#N/A,TRUE,"general";"via2",#N/A,TRUE,"general";"via3",#N/A,TRUE,"general"}</definedName>
    <definedName name="htryrt7" localSheetId="2">#REF!</definedName>
    <definedName name="htryrt7" localSheetId="0" hidden="1">{"via1",#N/A,TRUE,"general";"via2",#N/A,TRUE,"general";"via3",#N/A,TRUE,"general"}</definedName>
    <definedName name="htryrt7" hidden="1">{"via1",#N/A,TRUE,"general";"via2",#N/A,TRUE,"general";"via3",#N/A,TRUE,"general"}</definedName>
    <definedName name="HUECO4" localSheetId="2">#REF!</definedName>
    <definedName name="HUECO4">#REF!</definedName>
    <definedName name="HUECO5" localSheetId="2">#REF!</definedName>
    <definedName name="HUECO5">#REF!</definedName>
    <definedName name="HUECO6" localSheetId="2">#REF!</definedName>
    <definedName name="HUECO6">#REF!</definedName>
    <definedName name="hut" localSheetId="1">#REF!</definedName>
    <definedName name="hut" localSheetId="6">#REF!</definedName>
    <definedName name="hut" localSheetId="0">#REF!</definedName>
    <definedName name="hut">#REF!</definedName>
    <definedName name="hvehiculo">#REF!</definedName>
    <definedName name="hxdfk" localSheetId="1">#REF!</definedName>
    <definedName name="hxdfk" localSheetId="6">#REF!</definedName>
    <definedName name="hxdfk" localSheetId="0">#REF!</definedName>
    <definedName name="hxdfk">#REF!</definedName>
    <definedName name="HY">#REF!</definedName>
    <definedName name="hyhjop" localSheetId="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2">#REF!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#REF!</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 localSheetId="2">#REF!</definedName>
    <definedName name="HYT">#REF!</definedName>
    <definedName name="hytirs" localSheetId="1"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7" hidden="1">{"via1",#N/A,TRUE,"general";"via2",#N/A,TRUE,"general";"via3",#N/A,TRUE,"general"}</definedName>
    <definedName name="hytirs" localSheetId="6" hidden="1">{"via1",#N/A,TRUE,"general";"via2",#N/A,TRUE,"general";"via3",#N/A,TRUE,"general"}</definedName>
    <definedName name="hytirs" localSheetId="2">#REF!</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7">#REF!</definedName>
    <definedName name="I" localSheetId="6">#REF!</definedName>
    <definedName name="I" localSheetId="2">#REF!</definedName>
    <definedName name="I" localSheetId="0">#REF!</definedName>
    <definedName name="I">#REF!</definedName>
    <definedName name="i_ZONA_VERDE" localSheetId="2">#REF!</definedName>
    <definedName name="i_ZONA_VERDE">#REF!</definedName>
    <definedName name="i0" localSheetId="1">#REF!</definedName>
    <definedName name="i0" localSheetId="6">#REF!</definedName>
    <definedName name="i0" localSheetId="0">#REF!</definedName>
    <definedName name="i0">#REF!</definedName>
    <definedName name="I1318A1">#REF!</definedName>
    <definedName name="i8i" localSheetId="1"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6" hidden="1">{"TAB1",#N/A,TRUE,"GENERAL";"TAB2",#N/A,TRUE,"GENERAL";"TAB3",#N/A,TRUE,"GENERAL";"TAB4",#N/A,TRUE,"GENERAL";"TAB5",#N/A,TRUE,"GENERAL"}</definedName>
    <definedName name="i8i" localSheetId="2">#REF!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ABALLETEAC" localSheetId="2">#REF!</definedName>
    <definedName name="ICABALLETEAC">#REF!</definedName>
    <definedName name="ICABALLETEZ" localSheetId="2">#REF!</definedName>
    <definedName name="ICABALLETEZ">#REF!</definedName>
    <definedName name="icbf">#REF!</definedName>
    <definedName name="Icct" localSheetId="1">#REF!</definedName>
    <definedName name="Icct" localSheetId="6">#REF!</definedName>
    <definedName name="Icct" localSheetId="0">#REF!</definedName>
    <definedName name="Icct">#REF!</definedName>
    <definedName name="ICOPOR" localSheetId="2">#REF!</definedName>
    <definedName name="ICOPOR">#REF!</definedName>
    <definedName name="ICP" localSheetId="1">#REF!</definedName>
    <definedName name="ICP" localSheetId="6">#REF!</definedName>
    <definedName name="ICP" localSheetId="0">#REF!</definedName>
    <definedName name="ICP">#REF!</definedName>
    <definedName name="ICP1_1" localSheetId="1">#REF!</definedName>
    <definedName name="ICP1_1" localSheetId="6">#REF!</definedName>
    <definedName name="ICP1_1" localSheetId="0">#REF!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'APU (Entidad) '!ERR</definedName>
    <definedName name="ID" localSheetId="3">CRONOGRAMA!ERR</definedName>
    <definedName name="ID" localSheetId="4">'FLUJO DE FONDOS'!ERR</definedName>
    <definedName name="ID" localSheetId="7">'INDICAR CÓDIGO DEL ITEM DE PAGO'!ERR</definedName>
    <definedName name="ID" localSheetId="6">'MEMORIAS (Entidad) (2)'!ERR</definedName>
    <definedName name="id" localSheetId="2">#REF!</definedName>
    <definedName name="ID" localSheetId="0">'PRESUPUESTO OFICIAL (Entidad.)'!ERR</definedName>
    <definedName name="ID">[0]!ERR</definedName>
    <definedName name="IF" localSheetId="1">#REF!</definedName>
    <definedName name="IF" localSheetId="7">#REF!</definedName>
    <definedName name="IF" localSheetId="6">#REF!</definedName>
    <definedName name="IF" localSheetId="2">#REF!</definedName>
    <definedName name="IF" localSheetId="0">#REF!</definedName>
    <definedName name="IF">#REF!</definedName>
    <definedName name="Ig" localSheetId="1">#REF!</definedName>
    <definedName name="Ig" localSheetId="6">#REF!</definedName>
    <definedName name="ig" localSheetId="2">#REF!</definedName>
    <definedName name="Ig" localSheetId="0">#REF!</definedName>
    <definedName name="Ig">#REF!</definedName>
    <definedName name="ii" localSheetId="1"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localSheetId="6" hidden="1">{"TAB1",#N/A,TRUE,"GENERAL";"TAB2",#N/A,TRUE,"GENERAL";"TAB3",#N/A,TRUE,"GENERAL";"TAB4",#N/A,TRUE,"GENERAL";"TAB5",#N/A,TRUE,"GENERAL"}</definedName>
    <definedName name="ii" localSheetId="2">#REF!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7" hidden="1">{"via1",#N/A,TRUE,"general";"via2",#N/A,TRUE,"general";"via3",#N/A,TRUE,"general"}</definedName>
    <definedName name="iii" localSheetId="6" hidden="1">{"via1",#N/A,TRUE,"general";"via2",#N/A,TRUE,"general";"via3",#N/A,TRUE,"general"}</definedName>
    <definedName name="iii" localSheetId="2">#REF!</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6" hidden="1">{"via1",#N/A,TRUE,"general";"via2",#N/A,TRUE,"general";"via3",#N/A,TRUE,"general"}</definedName>
    <definedName name="iiii" localSheetId="2">#REF!</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localSheetId="6" hidden="1">{"via1",#N/A,TRUE,"general";"via2",#N/A,TRUE,"general";"via3",#N/A,TRUE,"general"}</definedName>
    <definedName name="iiiiiiik" localSheetId="2">#REF!</definedName>
    <definedName name="iiiiiiik" localSheetId="0" hidden="1">{"via1",#N/A,TRUE,"general";"via2",#N/A,TRUE,"general";"via3",#N/A,TRUE,"general"}</definedName>
    <definedName name="iiiiiiik" hidden="1">{"via1",#N/A,TRUE,"general";"via2",#N/A,TRUE,"general";"via3",#N/A,TRUE,"general"}</definedName>
    <definedName name="IIIIK" localSheetId="2">#REF!</definedName>
    <definedName name="IIIIK">#REF!</definedName>
    <definedName name="iiiiuh" localSheetId="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2">#REF!</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 localSheetId="2">#REF!</definedName>
    <definedName name="ik">#REF!</definedName>
    <definedName name="ikj" localSheetId="2">#REF!</definedName>
    <definedName name="ikj">#REF!</definedName>
    <definedName name="iktgvfmu" localSheetId="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 localSheetId="2">#REF!</definedName>
    <definedName name="Impacto">#REF!</definedName>
    <definedName name="IMPERMEABILIZACION" localSheetId="2">#REF!</definedName>
    <definedName name="IMPERMEABILIZACION">#REF!</definedName>
    <definedName name="impermeabilizante" localSheetId="2">#REF!</definedName>
    <definedName name="impermeabilizante">#REF!</definedName>
    <definedName name="IMPERMEABILIZANTE_PARA_MORTERO">#REF!</definedName>
    <definedName name="IMPERMMORTERO">#REF!</definedName>
    <definedName name="ImpPolizasConsultoria">#REF!</definedName>
    <definedName name="ImpPolizasObra">#REF!</definedName>
    <definedName name="IMPRE">#REF!</definedName>
    <definedName name="IMPRESSION" localSheetId="1">#REF!</definedName>
    <definedName name="IMPRESSION" localSheetId="6">#REF!</definedName>
    <definedName name="IMPRESSION" localSheetId="0">#REF!</definedName>
    <definedName name="IMPRESSION">#REF!</definedName>
    <definedName name="Imprev" localSheetId="2">#REF!</definedName>
    <definedName name="Imprev">#REF!</definedName>
    <definedName name="Imprevistos" localSheetId="2">#REF!</definedName>
    <definedName name="Imprevistos">#REF!</definedName>
    <definedName name="impri">1400</definedName>
    <definedName name="Imprima" localSheetId="2">#REF!</definedName>
    <definedName name="Imprima">#REF!</definedName>
    <definedName name="imprimir" localSheetId="1">#REF!</definedName>
    <definedName name="imprimir" localSheetId="6">#REF!</definedName>
    <definedName name="IMPRIMIR" localSheetId="2">#REF!</definedName>
    <definedName name="imprimir" localSheetId="0">#REF!</definedName>
    <definedName name="imprimir">#REF!</definedName>
    <definedName name="Imprimir_área_IM" localSheetId="2">#REF!</definedName>
    <definedName name="Imprimir_área_IM">#REF!</definedName>
    <definedName name="Imprimir_área_IM_1">#REF!</definedName>
    <definedName name="Imprimir_títulos_IM">#REF!</definedName>
    <definedName name="IMPTOS" localSheetId="1">#REF!</definedName>
    <definedName name="IMPTOS" localSheetId="6">#REF!</definedName>
    <definedName name="IMPTOS" localSheetId="0">#REF!</definedName>
    <definedName name="IMPTOS">#REF!</definedName>
    <definedName name="IMPTOS1">#REF!</definedName>
    <definedName name="INC">#REF!</definedName>
    <definedName name="INCR._PRODC.">#REF!</definedName>
    <definedName name="INCRUSTACION">#REF!</definedName>
    <definedName name="incrustaciones">#REF!</definedName>
    <definedName name="IND">#REF!</definedName>
    <definedName name="INDICE" localSheetId="1">#REF!</definedName>
    <definedName name="INDICE" localSheetId="7">#REF!</definedName>
    <definedName name="INDICE">#REF!</definedName>
    <definedName name="INDIRECTOS">#REF!</definedName>
    <definedName name="induccion">#REF!</definedName>
    <definedName name="inf" localSheetId="1">#REF!</definedName>
    <definedName name="inf" localSheetId="7">#REF!</definedName>
    <definedName name="inf">#REF!</definedName>
    <definedName name="INFG">#REF!</definedName>
    <definedName name="INFORME">#REF!</definedName>
    <definedName name="Informe_semanal" localSheetId="1">#REF!</definedName>
    <definedName name="Informe_semanal" localSheetId="6">#REF!</definedName>
    <definedName name="Informe_semanal" localSheetId="0">#REF!</definedName>
    <definedName name="Informe_semanal">#REF!</definedName>
    <definedName name="INGENIERIA1" localSheetId="1" hidden="1">#REF!</definedName>
    <definedName name="INGENIERIA1" localSheetId="6" hidden="1">#REF!</definedName>
    <definedName name="INGENIERIA1" localSheetId="0" hidden="1">#REF!</definedName>
    <definedName name="INGENIERIA1" hidden="1">#REF!</definedName>
    <definedName name="INGENIERIA11" localSheetId="1" hidden="1">#REF!</definedName>
    <definedName name="INGENIERIA11" localSheetId="6" hidden="1">#REF!</definedName>
    <definedName name="INGENIERIA11" localSheetId="0" hidden="1">#REF!</definedName>
    <definedName name="INGENIERIA11" hidden="1">#REF!</definedName>
    <definedName name="INGENIERO_ELECTRICISTA">#REF!</definedName>
    <definedName name="INGENIERO_RESIDENTE">#REF!</definedName>
    <definedName name="INIANA">#REF!</definedName>
    <definedName name="iniciales" localSheetId="3">#REF!,#REF!,#REF!,#REF!</definedName>
    <definedName name="iniciales" localSheetId="4">#REF!,#REF!,#REF!,#REF!</definedName>
    <definedName name="iniciales">#REF!,#REF!,#REF!,#REF!</definedName>
    <definedName name="INICIO" localSheetId="2">#REF!</definedName>
    <definedName name="Inicio">#REF!</definedName>
    <definedName name="INICIOPPTO" localSheetId="2">#REF!</definedName>
    <definedName name="INICIOPPTO">#REF!</definedName>
    <definedName name="inn" localSheetId="2">#REF!</definedName>
    <definedName name="inn">#REF!</definedName>
    <definedName name="INPU" localSheetId="1">#REF!</definedName>
    <definedName name="INPU" localSheetId="6">#REF!</definedName>
    <definedName name="INPU" localSheetId="0">#REF!</definedName>
    <definedName name="INPU">#REF!</definedName>
    <definedName name="INPUT" localSheetId="1">#REF!</definedName>
    <definedName name="INPUT" localSheetId="6">#REF!</definedName>
    <definedName name="INPUT" localSheetId="0">#REF!</definedName>
    <definedName name="INPUT">#REF!</definedName>
    <definedName name="Ins" localSheetId="2">#REF!</definedName>
    <definedName name="Ins">#REF!</definedName>
    <definedName name="INSPECCION" localSheetId="2">#REF!</definedName>
    <definedName name="INSPECCION">#REF!</definedName>
    <definedName name="INSPECCION2" localSheetId="2">#REF!</definedName>
    <definedName name="INSPECCION2">#REF!</definedName>
    <definedName name="INSPECTOR">#REF!</definedName>
    <definedName name="Instalacion">#REF!</definedName>
    <definedName name="INSTALACIONCUBIERTA">#REF!</definedName>
    <definedName name="INSTALACIONPARARRAYO">#REF!</definedName>
    <definedName name="instalaciontuberia3">#REF!</definedName>
    <definedName name="INSU">#REF!</definedName>
    <definedName name="INSUMO">VLOOKUP(#REF!,#REF!,2,FALSE)</definedName>
    <definedName name="INSUMOS">#REF!</definedName>
    <definedName name="Insumos_auxiliares" localSheetId="1">#REF!</definedName>
    <definedName name="Insumos_auxiliares" localSheetId="7">#REF!</definedName>
    <definedName name="Insumos_auxiliares" localSheetId="6">#REF!</definedName>
    <definedName name="Insumos_auxiliares" localSheetId="0">#REF!</definedName>
    <definedName name="Insumos_auxiliares">#REF!</definedName>
    <definedName name="Insumos_basicos" localSheetId="1">#REF!</definedName>
    <definedName name="Insumos_basicos" localSheetId="7">#REF!</definedName>
    <definedName name="Insumos_basicos" localSheetId="6">#REF!</definedName>
    <definedName name="Insumos_basicos" localSheetId="0">#REF!</definedName>
    <definedName name="Insumos_basicos">#REF!</definedName>
    <definedName name="Int" localSheetId="1">#REF!</definedName>
    <definedName name="Int" localSheetId="6">#REF!</definedName>
    <definedName name="Int" localSheetId="2">#REF!</definedName>
    <definedName name="Int" localSheetId="0">#REF!</definedName>
    <definedName name="Int">#REF!</definedName>
    <definedName name="InTap">#REF!</definedName>
    <definedName name="INTER">#REF!</definedName>
    <definedName name="Intercambiadores" localSheetId="1">#REF!</definedName>
    <definedName name="Intercambiadores" localSheetId="6">#REF!</definedName>
    <definedName name="Intercambiadores" localSheetId="0">#REF!</definedName>
    <definedName name="Intercambiadores">#REF!</definedName>
    <definedName name="Interest_Rate" localSheetId="1">#REF!</definedName>
    <definedName name="Interest_Rate" localSheetId="6">#REF!</definedName>
    <definedName name="Interest_Rate" localSheetId="2">#REF!</definedName>
    <definedName name="Interest_Rate" localSheetId="0">#REF!</definedName>
    <definedName name="Interest_Rate">#REF!</definedName>
    <definedName name="INTERMEDIA_I" localSheetId="1">#REF!</definedName>
    <definedName name="INTERMEDIA_I" localSheetId="6">#REF!</definedName>
    <definedName name="INTERMEDIA_I" localSheetId="0">#REF!</definedName>
    <definedName name="INTERMEDIA_I">#REF!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ventor" localSheetId="2">#REF!</definedName>
    <definedName name="Interventor">#REF!</definedName>
    <definedName name="INTERVENTORIA" localSheetId="2">#REF!</definedName>
    <definedName name="INTERVENTORIA">#REF!</definedName>
    <definedName name="IntVal">#REF!</definedName>
    <definedName name="INV_11" localSheetId="2">#REF!</definedName>
    <definedName name="INV_11">#REF!</definedName>
    <definedName name="INV_Payments" localSheetId="6">#REF!</definedName>
    <definedName name="INV_Payments">#REF!</definedName>
    <definedName name="InvDol1" localSheetId="1">#REF!</definedName>
    <definedName name="InvDol1" localSheetId="6">#REF!</definedName>
    <definedName name="InvDol1" localSheetId="0">#REF!</definedName>
    <definedName name="InvDol1">#REF!</definedName>
    <definedName name="InvDol2" localSheetId="1">#REF!</definedName>
    <definedName name="InvDol2" localSheetId="6">#REF!</definedName>
    <definedName name="InvDol2" localSheetId="0">#REF!</definedName>
    <definedName name="InvDol2">#REF!</definedName>
    <definedName name="InvDol3" localSheetId="1">#REF!</definedName>
    <definedName name="InvDol3" localSheetId="6">#REF!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1">'APU (Entidad) '!ERR</definedName>
    <definedName name="IOUHH" localSheetId="3">CRONOGRAMA!ERR</definedName>
    <definedName name="IOUHH" localSheetId="4">'FLUJO DE FONDOS'!ERR</definedName>
    <definedName name="IOUHH" localSheetId="7">'INDICAR CÓDIGO DEL ITEM DE PAGO'!ERR</definedName>
    <definedName name="IOUHH" localSheetId="6">'MEMORIAS (Entidad) (2)'!ERR</definedName>
    <definedName name="IOUHH" localSheetId="2">'MEMORIAS DE CÁLCULO OK'!ERR</definedName>
    <definedName name="IOUHH" localSheetId="0">'PRESUPUESTO OFICIAL (Entidad.)'!ERR</definedName>
    <definedName name="IOUHH">[0]!ERR</definedName>
    <definedName name="IP" localSheetId="1">#REF!</definedName>
    <definedName name="IP" localSheetId="6">#REF!</definedName>
    <definedName name="IP" localSheetId="0">#REF!</definedName>
    <definedName name="IP">#REF!</definedName>
    <definedName name="ir" localSheetId="2">#REF!</definedName>
    <definedName name="ir">#REF!</definedName>
    <definedName name="irng" localSheetId="1" hidden="1">#REF!</definedName>
    <definedName name="irng" localSheetId="6" hidden="1">#REF!</definedName>
    <definedName name="irng" localSheetId="0" hidden="1">#REF!</definedName>
    <definedName name="irng" hidden="1">#REF!</definedName>
    <definedName name="Iss">#REF!</definedName>
    <definedName name="issafp">#REF!</definedName>
    <definedName name="isscs">#REF!</definedName>
    <definedName name="isseps">#REF!</definedName>
    <definedName name="IT" localSheetId="2">#REF!</definedName>
    <definedName name="IT">#REF!</definedName>
    <definedName name="it." localSheetId="2">#REF!</definedName>
    <definedName name="it.">#REF!</definedName>
    <definedName name="ITEM" localSheetId="2">#REF!</definedName>
    <definedName name="ITEM">#REF!</definedName>
    <definedName name="ITEM___1.0" localSheetId="2">#REF!</definedName>
    <definedName name="ITEM___1.0">#REF!</definedName>
    <definedName name="ITEM_1.1" localSheetId="2">#REF!</definedName>
    <definedName name="ITEM_1.1">#REF!</definedName>
    <definedName name="ITEM_1.1.1" localSheetId="2">#REF!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#REF!</definedName>
    <definedName name="ITEM1" localSheetId="7">#REF!</definedName>
    <definedName name="ITEM1" localSheetId="6">#REF!</definedName>
    <definedName name="ITEM1" localSheetId="0">#REF!</definedName>
    <definedName name="ITEM1">#REF!</definedName>
    <definedName name="ITEM15" localSheetId="1">#REF!</definedName>
    <definedName name="ITEM15" localSheetId="7">#REF!</definedName>
    <definedName name="ITEM15">#REF!</definedName>
    <definedName name="ITEM2" localSheetId="1">#REF!</definedName>
    <definedName name="ITEM2" localSheetId="7">#REF!</definedName>
    <definedName name="ITEM2">#REF!</definedName>
    <definedName name="ITEM2.10">#REF!</definedName>
    <definedName name="ITEM2.11">#REF!</definedName>
    <definedName name="ITEM2.12">#REF!</definedName>
    <definedName name="ITEM201.1" localSheetId="2">#REF!</definedName>
    <definedName name="ITEM201.1">#REF!</definedName>
    <definedName name="ITEM201.2" localSheetId="2">#REF!</definedName>
    <definedName name="ITEM201.2">#REF!</definedName>
    <definedName name="ITEM201.3" localSheetId="2">#REF!</definedName>
    <definedName name="ITEM201.3">#REF!</definedName>
    <definedName name="ITEM210.2">#REF!</definedName>
    <definedName name="item210.3" localSheetId="1">#REF!</definedName>
    <definedName name="item210.3" localSheetId="7">#REF!</definedName>
    <definedName name="item210.3">#REF!</definedName>
    <definedName name="ITEM211.1">#REF!</definedName>
    <definedName name="ITEM220.1">#REF!</definedName>
    <definedName name="ITEM222">#REF!</definedName>
    <definedName name="ITEM230" localSheetId="2">#REF!</definedName>
    <definedName name="ITEM230">#REF!</definedName>
    <definedName name="item230.1" localSheetId="1">#REF!</definedName>
    <definedName name="item230.1" localSheetId="7">#REF!</definedName>
    <definedName name="item230.1" localSheetId="6">#REF!</definedName>
    <definedName name="item230.1" localSheetId="2">#REF!</definedName>
    <definedName name="item230.1" localSheetId="0">#REF!</definedName>
    <definedName name="item230.1">#REF!</definedName>
    <definedName name="ITEM3" localSheetId="1">#REF!</definedName>
    <definedName name="ITEM3" localSheetId="7">#REF!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 localSheetId="1">#REF!</definedName>
    <definedName name="item310" localSheetId="7">#REF!</definedName>
    <definedName name="item310" localSheetId="2">#REF!</definedName>
    <definedName name="item310">#REF!</definedName>
    <definedName name="item320" localSheetId="2">#REF!</definedName>
    <definedName name="item320">#REF!</definedName>
    <definedName name="item320.2" localSheetId="1">#REF!</definedName>
    <definedName name="item320.2" localSheetId="7">#REF!</definedName>
    <definedName name="item320.2">#REF!</definedName>
    <definedName name="ITEM330">#REF!</definedName>
    <definedName name="item330.1" localSheetId="1">#REF!</definedName>
    <definedName name="item330.1" localSheetId="7">#REF!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 localSheetId="2">#REF!</definedName>
    <definedName name="ITEM4.5">#REF!</definedName>
    <definedName name="ITEM410" localSheetId="2">#REF!</definedName>
    <definedName name="ITEM410">#REF!</definedName>
    <definedName name="item420" localSheetId="1">#REF!</definedName>
    <definedName name="item420" localSheetId="7">#REF!</definedName>
    <definedName name="item420">#REF!</definedName>
    <definedName name="ITEM450">#REF!</definedName>
    <definedName name="item450.2P" localSheetId="1">#REF!</definedName>
    <definedName name="item450.2P" localSheetId="7">#REF!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 localSheetId="2">#REF!</definedName>
    <definedName name="ITEM6.1">#REF!</definedName>
    <definedName name="item600.1" localSheetId="1">#REF!</definedName>
    <definedName name="item600.1" localSheetId="7">#REF!</definedName>
    <definedName name="item600.1" localSheetId="2">#REF!</definedName>
    <definedName name="item600.1">#REF!</definedName>
    <definedName name="ITEM610">#REF!</definedName>
    <definedName name="item610.1" localSheetId="1">#REF!</definedName>
    <definedName name="item610.1" localSheetId="7">#REF!</definedName>
    <definedName name="item610.1">#REF!</definedName>
    <definedName name="item610.2" localSheetId="1">#REF!</definedName>
    <definedName name="item610.2" localSheetId="7">#REF!</definedName>
    <definedName name="item610.2">#REF!</definedName>
    <definedName name="item630.4" localSheetId="1">#REF!</definedName>
    <definedName name="item630.4" localSheetId="7">#REF!</definedName>
    <definedName name="item630.4">#REF!</definedName>
    <definedName name="ITEM630.5">#REF!</definedName>
    <definedName name="item630.6" localSheetId="1">#REF!</definedName>
    <definedName name="item630.6" localSheetId="7">#REF!</definedName>
    <definedName name="item630.6">#REF!</definedName>
    <definedName name="item630.7" localSheetId="1">#REF!</definedName>
    <definedName name="item630.7" localSheetId="7">#REF!</definedName>
    <definedName name="item630.7">#REF!</definedName>
    <definedName name="ITEM630.8">#REF!</definedName>
    <definedName name="ITEM632">#REF!</definedName>
    <definedName name="ITEM640">#REF!</definedName>
    <definedName name="item640.3" localSheetId="1">#REF!</definedName>
    <definedName name="item640.3" localSheetId="7">#REF!</definedName>
    <definedName name="item640.3">#REF!</definedName>
    <definedName name="item661" localSheetId="1">#REF!</definedName>
    <definedName name="item661" localSheetId="7">#REF!</definedName>
    <definedName name="item661">#REF!</definedName>
    <definedName name="item671" localSheetId="1">#REF!</definedName>
    <definedName name="item671" localSheetId="7">#REF!</definedName>
    <definedName name="item671">#REF!</definedName>
    <definedName name="item673.1" localSheetId="1">#REF!</definedName>
    <definedName name="item673.1" localSheetId="7">#REF!</definedName>
    <definedName name="item673.1">#REF!</definedName>
    <definedName name="item673.3" localSheetId="1">#REF!</definedName>
    <definedName name="item673.3" localSheetId="7">#REF!</definedName>
    <definedName name="item673.3">#REF!</definedName>
    <definedName name="item681" localSheetId="1">#REF!</definedName>
    <definedName name="item681" localSheetId="7">#REF!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 localSheetId="2">#REF!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 localSheetId="2">#REF!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 localSheetId="2">#REF!</definedName>
    <definedName name="ITEM7.5">#REF!</definedName>
    <definedName name="ITEM7.6">#REF!</definedName>
    <definedName name="ITEM7.7">#REF!</definedName>
    <definedName name="ITEM7.8">#REF!</definedName>
    <definedName name="ITEM7.9">#REF!</definedName>
    <definedName name="item700.1" localSheetId="1">#REF!</definedName>
    <definedName name="item700.1" localSheetId="7">#REF!</definedName>
    <definedName name="item700.1" localSheetId="2">#REF!</definedName>
    <definedName name="item700.1">#REF!</definedName>
    <definedName name="ITEM704" localSheetId="2">#REF!</definedName>
    <definedName name="ITEM704">#REF!</definedName>
    <definedName name="item710.1" localSheetId="1">#REF!</definedName>
    <definedName name="item710.1" localSheetId="7">#REF!</definedName>
    <definedName name="item710.1">#REF!</definedName>
    <definedName name="item710.2" localSheetId="1">#REF!</definedName>
    <definedName name="item710.2" localSheetId="7">#REF!</definedName>
    <definedName name="item710.2">#REF!</definedName>
    <definedName name="ITEM720">#REF!</definedName>
    <definedName name="item730.1" localSheetId="1">#REF!</definedName>
    <definedName name="item730.1" localSheetId="7">#REF!</definedName>
    <definedName name="item730.1">#REF!</definedName>
    <definedName name="item730.2" localSheetId="1">#REF!</definedName>
    <definedName name="item730.2" localSheetId="7">#REF!</definedName>
    <definedName name="item730.2">#REF!</definedName>
    <definedName name="item730.2.4" localSheetId="1">#REF!</definedName>
    <definedName name="item730.2.4" localSheetId="7">#REF!</definedName>
    <definedName name="item730.2.4">#REF!</definedName>
    <definedName name="ITEM900">#REF!</definedName>
    <definedName name="item900.2" localSheetId="1">#REF!</definedName>
    <definedName name="item900.2" localSheetId="7">#REF!</definedName>
    <definedName name="item900.2">#REF!</definedName>
    <definedName name="ITEMCOD90">#REF!</definedName>
    <definedName name="ItemCodos">#REF!</definedName>
    <definedName name="ITEN_2_FILTRO">#REF!</definedName>
    <definedName name="ITEN320">#REF!</definedName>
    <definedName name="ITENM_DOMIC">#REF!</definedName>
    <definedName name="Iterar">#REF!</definedName>
    <definedName name="iua">#REF!</definedName>
    <definedName name="IUI" localSheetId="1"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6" hidden="1">{"TAB1",#N/A,TRUE,"GENERAL";"TAB2",#N/A,TRUE,"GENERAL";"TAB3",#N/A,TRUE,"GENERAL";"TAB4",#N/A,TRUE,"GENERAL";"TAB5",#N/A,TRUE,"GENERAL"}</definedName>
    <definedName name="IUI" localSheetId="2">#REF!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#REF!</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7" hidden="1">{"via1",#N/A,TRUE,"general";"via2",#N/A,TRUE,"general";"via3",#N/A,TRUE,"general"}</definedName>
    <definedName name="iul" localSheetId="6" hidden="1">{"via1",#N/A,TRUE,"general";"via2",#N/A,TRUE,"general";"via3",#N/A,TRUE,"general"}</definedName>
    <definedName name="iul" localSheetId="2">#REF!</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6" hidden="1">{"via1",#N/A,TRUE,"general";"via2",#N/A,TRUE,"general";"via3",#N/A,TRUE,"general"}</definedName>
    <definedName name="iuouio" localSheetId="2">#REF!</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6" hidden="1">{"TAB1",#N/A,TRUE,"GENERAL";"TAB2",#N/A,TRUE,"GENERAL";"TAB3",#N/A,TRUE,"GENERAL";"TAB4",#N/A,TRUE,"GENERAL";"TAB5",#N/A,TRUE,"GENERAL"}</definedName>
    <definedName name="iuyi9" localSheetId="2">#REF!</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7">#REF!</definedName>
    <definedName name="IVA" localSheetId="6">#REF!</definedName>
    <definedName name="IVA" localSheetId="2">#REF!</definedName>
    <definedName name="IVA" localSheetId="0">#REF!</definedName>
    <definedName name="IVA">#REF!</definedName>
    <definedName name="IVA_UTIL">#REF!</definedName>
    <definedName name="IVAConsultoria" localSheetId="2">#REF!</definedName>
    <definedName name="IVAConsultoria">#REF!</definedName>
    <definedName name="IVASobreUtilidad" localSheetId="2">#REF!</definedName>
    <definedName name="IVASobreUtilidad">#REF!</definedName>
    <definedName name="IvaSUtl" localSheetId="2">#REF!</definedName>
    <definedName name="IvaSUtl">#REF!</definedName>
    <definedName name="iwjer" localSheetId="1">#REF!</definedName>
    <definedName name="iwjer" localSheetId="6">#REF!</definedName>
    <definedName name="iwjer" localSheetId="0">#REF!</definedName>
    <definedName name="iwjer">#REF!</definedName>
    <definedName name="iyuiuyi" localSheetId="1"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7" hidden="1">{"via1",#N/A,TRUE,"general";"via2",#N/A,TRUE,"general";"via3",#N/A,TRUE,"general"}</definedName>
    <definedName name="iyuiuyi" localSheetId="6" hidden="1">{"via1",#N/A,TRUE,"general";"via2",#N/A,TRUE,"general";"via3",#N/A,TRUE,"general"}</definedName>
    <definedName name="iyuiuyi" localSheetId="2">#REF!</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1"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localSheetId="6" hidden="1">{"TAB1",#N/A,TRUE,"GENERAL";"TAB2",#N/A,TRUE,"GENERAL";"TAB3",#N/A,TRUE,"GENERAL";"TAB4",#N/A,TRUE,"GENERAL";"TAB5",#N/A,TRUE,"GENERAL"}</definedName>
    <definedName name="J" localSheetId="2">#REF!</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2">#REF!</definedName>
    <definedName name="ja">#REF!</definedName>
    <definedName name="JAIME" localSheetId="2">#REF!</definedName>
    <definedName name="JAIME">#REF!</definedName>
    <definedName name="Jb" localSheetId="2">#REF!</definedName>
    <definedName name="Jb">#REF!</definedName>
    <definedName name="Jc">#REF!</definedName>
    <definedName name="jd" localSheetId="1"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7" hidden="1">{"via1",#N/A,TRUE,"general";"via2",#N/A,TRUE,"general";"via3",#N/A,TRUE,"general"}</definedName>
    <definedName name="jd" localSheetId="6" hidden="1">{"via1",#N/A,TRUE,"general";"via2",#N/A,TRUE,"general";"via3",#N/A,TRUE,"general"}</definedName>
    <definedName name="jd" localSheetId="2">#REF!</definedName>
    <definedName name="jd" localSheetId="0" hidden="1">{"via1",#N/A,TRUE,"general";"via2",#N/A,TRUE,"general";"via3",#N/A,TRUE,"general"}</definedName>
    <definedName name="jd" hidden="1">{"via1",#N/A,TRUE,"general";"via2",#N/A,TRUE,"general";"via3",#N/A,TRUE,"general"}</definedName>
    <definedName name="JDFKLASJ" localSheetId="2">#REF!</definedName>
    <definedName name="JDFKLASJ">#REF!</definedName>
    <definedName name="jdh" localSheetId="1"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6" hidden="1">{"TAB1",#N/A,TRUE,"GENERAL";"TAB2",#N/A,TRUE,"GENERAL";"TAB3",#N/A,TRUE,"GENERAL";"TAB4",#N/A,TRUE,"GENERAL";"TAB5",#N/A,TRUE,"GENERAL"}</definedName>
    <definedName name="jdh" localSheetId="2">#REF!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 localSheetId="2">#REF!</definedName>
    <definedName name="Je">#REF!</definedName>
    <definedName name="jeytj" localSheetId="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 localSheetId="2">#REF!</definedName>
    <definedName name="Jf">#REF!</definedName>
    <definedName name="jfç" localSheetId="1" hidden="1">#REF!</definedName>
    <definedName name="jfç" localSheetId="6" hidden="1">#REF!</definedName>
    <definedName name="jfç" localSheetId="0" hidden="1">#REF!</definedName>
    <definedName name="jfç" hidden="1">#REF!</definedName>
    <definedName name="jfhjfrt" localSheetId="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7" hidden="1">{"via1",#N/A,TRUE,"general";"via2",#N/A,TRUE,"general";"via3",#N/A,TRUE,"general"}</definedName>
    <definedName name="jgfj" localSheetId="6" hidden="1">{"via1",#N/A,TRUE,"general";"via2",#N/A,TRUE,"general";"via3",#N/A,TRUE,"general"}</definedName>
    <definedName name="jgfj" localSheetId="2">#REF!</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6" hidden="1">{"TAB1",#N/A,TRUE,"GENERAL";"TAB2",#N/A,TRUE,"GENERAL";"TAB3",#N/A,TRUE,"GENERAL";"TAB4",#N/A,TRUE,"GENERAL";"TAB5",#N/A,TRUE,"GENERAL"}</definedName>
    <definedName name="jghj" localSheetId="2">#REF!</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6" hidden="1">{"TAB1",#N/A,TRUE,"GENERAL";"TAB2",#N/A,TRUE,"GENERAL";"TAB3",#N/A,TRUE,"GENERAL";"TAB4",#N/A,TRUE,"GENERAL";"TAB5",#N/A,TRUE,"GENERAL"}</definedName>
    <definedName name="jgj" localSheetId="2">#REF!</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2">#REF!</definedName>
    <definedName name="jh">#REF!</definedName>
    <definedName name="jhg" localSheetId="1"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6" hidden="1">{"TAB1",#N/A,TRUE,"GENERAL";"TAB2",#N/A,TRUE,"GENERAL";"TAB3",#N/A,TRUE,"GENERAL";"TAB4",#N/A,TRUE,"GENERAL";"TAB5",#N/A,TRUE,"GENERAL"}</definedName>
    <definedName name="jhg" localSheetId="2">#REF!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jhgjhg" localSheetId="2">#REF!</definedName>
    <definedName name="jhgjhgjhg">#REF!</definedName>
    <definedName name="jhjyj" localSheetId="1"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7" hidden="1">{"via1",#N/A,TRUE,"general";"via2",#N/A,TRUE,"general";"via3",#N/A,TRUE,"general"}</definedName>
    <definedName name="jhjyj" localSheetId="6" hidden="1">{"via1",#N/A,TRUE,"general";"via2",#N/A,TRUE,"general";"via3",#N/A,TRUE,"general"}</definedName>
    <definedName name="jhjyj" localSheetId="2">#REF!</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6" hidden="1">{"TAB1",#N/A,TRUE,"GENERAL";"TAB2",#N/A,TRUE,"GENERAL";"TAB3",#N/A,TRUE,"GENERAL";"TAB4",#N/A,TRUE,"GENERAL";"TAB5",#N/A,TRUE,"GENERAL"}</definedName>
    <definedName name="JHK" localSheetId="2">#REF!</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#REF!</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 localSheetId="2">#REF!</definedName>
    <definedName name="JI">#REF!</definedName>
    <definedName name="jj" localSheetId="1">'APU (Entidad) '!ERR</definedName>
    <definedName name="jj" localSheetId="3">CRONOGRAMA!ERR</definedName>
    <definedName name="jj" localSheetId="4">'FLUJO DE FONDOS'!ERR</definedName>
    <definedName name="jj" localSheetId="7">'INDICAR CÓDIGO DEL ITEM DE PAGO'!ERR</definedName>
    <definedName name="jj" localSheetId="6">'MEMORIAS (Entidad) (2)'!ERR</definedName>
    <definedName name="jj" localSheetId="2" hidden="1">#REF!</definedName>
    <definedName name="jj" localSheetId="0">'PRESUPUESTO OFICIAL (Entidad.)'!ERR</definedName>
    <definedName name="jj">[0]!ERR</definedName>
    <definedName name="jj_1">"[0]!err"</definedName>
    <definedName name="jjfq" localSheetId="1"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localSheetId="6" hidden="1">{"via1",#N/A,TRUE,"general";"via2",#N/A,TRUE,"general";"via3",#N/A,TRUE,"general"}</definedName>
    <definedName name="jjfq" localSheetId="2">#REF!</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3" hidden="1">{#N/A,#N/A,FALSE,"Hoja1";#N/A,#N/A,FALSE,"Hoja2"}</definedName>
    <definedName name="JJJ" localSheetId="4" hidden="1">{#N/A,#N/A,FALSE,"Hoja1";#N/A,#N/A,FALSE,"Hoja2"}</definedName>
    <definedName name="JJJ" localSheetId="6" hidden="1">{#N/A,#N/A,FALSE,"Hoja1";#N/A,#N/A,FALSE,"Hoja2"}</definedName>
    <definedName name="jjj" localSheetId="2">#REF!</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7" hidden="1">{"via1",#N/A,TRUE,"general";"via2",#N/A,TRUE,"general";"via3",#N/A,TRUE,"general"}</definedName>
    <definedName name="jjjhjddfg" localSheetId="6" hidden="1">{"via1",#N/A,TRUE,"general";"via2",#N/A,TRUE,"general";"via3",#N/A,TRUE,"general"}</definedName>
    <definedName name="jjjhjddfg" localSheetId="2">#REF!</definedName>
    <definedName name="jjjhjddfg" localSheetId="0" hidden="1">{"via1",#N/A,TRUE,"general";"via2",#N/A,TRUE,"general";"via3",#N/A,TRUE,"general"}</definedName>
    <definedName name="jjjhjddfg" hidden="1">{"via1",#N/A,TRUE,"general";"via2",#N/A,TRUE,"general";"via3",#N/A,TRUE,"general"}</definedName>
    <definedName name="JJJJ" localSheetId="2">#REF!</definedName>
    <definedName name="JJJJ">#REF!</definedName>
    <definedName name="JJJJJ" localSheetId="1" hidden="1">{"SUMINISTRO E INSTALACIÓN CANALETAS L=7.50"}</definedName>
    <definedName name="JJJJJ" localSheetId="3" hidden="1">{"SUMINISTRO E INSTALACIÓN CANALETAS L=7.50"}</definedName>
    <definedName name="JJJJJ" localSheetId="4" hidden="1">{"SUMINISTRO E INSTALACIÓN CANALETAS L=7.50"}</definedName>
    <definedName name="JJJJJ" localSheetId="6" hidden="1">{"SUMINISTRO E INSTALACIÓN CANALETAS L=7.50"}</definedName>
    <definedName name="JJJJJ" localSheetId="2" hidden="1">{"SUMINISTRO E INSTALACIÓN CANALETAS L=7.50"}</definedName>
    <definedName name="JJJJJ" hidden="1">{"SUMINISTRO E INSTALACIÓN CANALETAS L=7.50"}</definedName>
    <definedName name="jjjjju" localSheetId="1"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localSheetId="6" hidden="1">{"via1",#N/A,TRUE,"general";"via2",#N/A,TRUE,"general";"via3",#N/A,TRUE,"general"}</definedName>
    <definedName name="jjjjju" localSheetId="2">#REF!</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2">#REF!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7" hidden="1">{"via1",#N/A,TRUE,"general";"via2",#N/A,TRUE,"general";"via3",#N/A,TRUE,"general"}</definedName>
    <definedName name="jjyjy" localSheetId="6" hidden="1">{"via1",#N/A,TRUE,"general";"via2",#N/A,TRUE,"general";"via3",#N/A,TRUE,"general"}</definedName>
    <definedName name="jjyjy" localSheetId="2">#REF!</definedName>
    <definedName name="jjyjy" localSheetId="0" hidden="1">{"via1",#N/A,TRUE,"general";"via2",#N/A,TRUE,"general";"via3",#N/A,TRUE,"general"}</definedName>
    <definedName name="jjyjy" hidden="1">{"via1",#N/A,TRUE,"general";"via2",#N/A,TRUE,"general";"via3",#N/A,TRUE,"general"}</definedName>
    <definedName name="jk" localSheetId="2">#REF!</definedName>
    <definedName name="jk">#REF!</definedName>
    <definedName name="jkk" localSheetId="1"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6" hidden="1">{"TAB1",#N/A,TRUE,"GENERAL";"TAB2",#N/A,TRUE,"GENERAL";"TAB3",#N/A,TRUE,"GENERAL";"TAB4",#N/A,TRUE,"GENERAL";"TAB5",#N/A,TRUE,"GENERAL"}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KKJK" localSheetId="2">#REF!</definedName>
    <definedName name="JKKKJK">#REF!</definedName>
    <definedName name="jkl" localSheetId="1">#REF!</definedName>
    <definedName name="jkl" localSheetId="7">#REF!</definedName>
    <definedName name="jkl" localSheetId="6">#REF!</definedName>
    <definedName name="jkl" localSheetId="2">#REF!</definedName>
    <definedName name="jkl" localSheetId="0">#REF!</definedName>
    <definedName name="jkl">#REF!</definedName>
    <definedName name="JKSDBJSLSDKHFSDHFLDSKJKHFJSDHFKJDBVJKDBVDSDVDVFVVFFVFVFVFV">#REF!</definedName>
    <definedName name="jn">#REF!</definedName>
    <definedName name="jñ">#REF!</definedName>
    <definedName name="jo">#REF!</definedName>
    <definedName name="JOHN">#REF!</definedName>
    <definedName name="JOHNNY" localSheetId="1">'APU (Entidad) '!ERR</definedName>
    <definedName name="JOHNNY" localSheetId="3">CRONOGRAMA!ERR</definedName>
    <definedName name="JOHNNY" localSheetId="4">'FLUJO DE FONDOS'!ERR</definedName>
    <definedName name="JOHNNY" localSheetId="7">'INDICAR CÓDIGO DEL ITEM DE PAGO'!ERR</definedName>
    <definedName name="JOHNNY" localSheetId="6">'MEMORIAS (Entidad) (2)'!ERR</definedName>
    <definedName name="JOHNNY" localSheetId="2">'MEMORIAS DE CÁLCULO OK'!ERR</definedName>
    <definedName name="JOHNNY" localSheetId="0">'PRESUPUESTO OFICIAL (Entidad.)'!ERR</definedName>
    <definedName name="JOHNNY">[0]!ERR</definedName>
    <definedName name="JOHNNY_1">"[0]!err"</definedName>
    <definedName name="JOJOJOJ" localSheetId="2">#REF!</definedName>
    <definedName name="JOJOJOJ">#REF!</definedName>
    <definedName name="Jornal">#REF!</definedName>
    <definedName name="JOSE" localSheetId="2">#REF!</definedName>
    <definedName name="JOSE">#REF!</definedName>
    <definedName name="JOTA">#N/A</definedName>
    <definedName name="JRYJ" localSheetId="1"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7" hidden="1">{"via1",#N/A,TRUE,"general";"via2",#N/A,TRUE,"general";"via3",#N/A,TRUE,"general"}</definedName>
    <definedName name="JRYJ" localSheetId="6" hidden="1">{"via1",#N/A,TRUE,"general";"via2",#N/A,TRUE,"general";"via3",#N/A,TRUE,"general"}</definedName>
    <definedName name="JRYJ" localSheetId="2">#REF!</definedName>
    <definedName name="JRYJ" localSheetId="0" hidden="1">{"via1",#N/A,TRUE,"general";"via2",#N/A,TRUE,"general";"via3",#N/A,TRUE,"general"}</definedName>
    <definedName name="JRYJ" hidden="1">{"via1",#N/A,TRUE,"general";"via2",#N/A,TRUE,"general";"via3",#N/A,TRUE,"general"}</definedName>
    <definedName name="jt" localSheetId="2">#REF!</definedName>
    <definedName name="jt">#REF!</definedName>
    <definedName name="jtyj" localSheetId="1"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6" hidden="1">{"TAB1",#N/A,TRUE,"GENERAL";"TAB2",#N/A,TRUE,"GENERAL";"TAB3",#N/A,TRUE,"GENERAL";"TAB4",#N/A,TRUE,"GENERAL";"TAB5",#N/A,TRUE,"GENERAL"}</definedName>
    <definedName name="jtyj" localSheetId="2">#REF!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#REF!</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 localSheetId="2">#REF!</definedName>
    <definedName name="JU">#REF!</definedName>
    <definedName name="Juego_de_incrustaciones" localSheetId="2">#REF!</definedName>
    <definedName name="Juego_de_incrustaciones">#REF!</definedName>
    <definedName name="JUEGO_INFANTIL_METALICO" localSheetId="2">#REF!</definedName>
    <definedName name="JUEGO_INFANTIL_METALICO">#REF!</definedName>
    <definedName name="JUEGOS_BIOSALUDABLES">#REF!</definedName>
    <definedName name="JUEGOSANITARIO">#REF!</definedName>
    <definedName name="jui">#REF!</definedName>
    <definedName name="juj" localSheetId="1"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7" hidden="1">{"via1",#N/A,TRUE,"general";"via2",#N/A,TRUE,"general";"via3",#N/A,TRUE,"general"}</definedName>
    <definedName name="juj" localSheetId="6" hidden="1">{"via1",#N/A,TRUE,"general";"via2",#N/A,TRUE,"general";"via3",#N/A,TRUE,"general"}</definedName>
    <definedName name="juj" localSheetId="2">#REF!</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6" hidden="1">{"via1",#N/A,TRUE,"general";"via2",#N/A,TRUE,"general";"via3",#N/A,TRUE,"general"}</definedName>
    <definedName name="jujcx" localSheetId="2">#REF!</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6" hidden="1">{"via1",#N/A,TRUE,"general";"via2",#N/A,TRUE,"general";"via3",#N/A,TRUE,"general"}</definedName>
    <definedName name="jujuj" localSheetId="2">#REF!</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2">#REF!</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2">#REF!</definedName>
    <definedName name="JUL">#REF!</definedName>
    <definedName name="jun" localSheetId="2">#REF!</definedName>
    <definedName name="jun">#REF!</definedName>
    <definedName name="Junta_PVC__2_bulbos__9__ancho" localSheetId="2">#REF!</definedName>
    <definedName name="Junta_PVC__2_bulbos__9__ancho">#REF!</definedName>
    <definedName name="juuuhb" localSheetId="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2">#REF!</definedName>
    <definedName name="juy">#REF!</definedName>
    <definedName name="jvv" localSheetId="1">#REF!</definedName>
    <definedName name="jvv" localSheetId="7">#REF!</definedName>
    <definedName name="jvv" localSheetId="6">#REF!</definedName>
    <definedName name="jvv" localSheetId="0">#REF!</definedName>
    <definedName name="jvv">#REF!</definedName>
    <definedName name="jyjt7" localSheetId="1"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7" hidden="1">{"via1",#N/A,TRUE,"general";"via2",#N/A,TRUE,"general";"via3",#N/A,TRUE,"general"}</definedName>
    <definedName name="jyjt7" localSheetId="6" hidden="1">{"via1",#N/A,TRUE,"general";"via2",#N/A,TRUE,"general";"via3",#N/A,TRUE,"general"}</definedName>
    <definedName name="jyjt7" localSheetId="2">#REF!</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localSheetId="6" hidden="1">{"via1",#N/A,TRUE,"general";"via2",#N/A,TRUE,"general";"via3",#N/A,TRUE,"general"}</definedName>
    <definedName name="jyt" localSheetId="2">#REF!</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6" hidden="1">{"via1",#N/A,TRUE,"general";"via2",#N/A,TRUE,"general";"via3",#N/A,TRUE,"general"}</definedName>
    <definedName name="jytj" localSheetId="2">#REF!</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6" hidden="1">{"via1",#N/A,TRUE,"general";"via2",#N/A,TRUE,"general";"via3",#N/A,TRUE,"general"}</definedName>
    <definedName name="jyuju" localSheetId="2">#REF!</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6" hidden="1">{"via1",#N/A,TRUE,"general";"via2",#N/A,TRUE,"general";"via3",#N/A,TRUE,"general"}</definedName>
    <definedName name="jyujyuj" localSheetId="2">#REF!</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7">#REF!</definedName>
    <definedName name="K0F1" localSheetId="6">#REF!</definedName>
    <definedName name="K0F1" localSheetId="2">#REF!</definedName>
    <definedName name="K0F1" localSheetId="0">#REF!</definedName>
    <definedName name="K0F1">#REF!</definedName>
    <definedName name="K0F2" localSheetId="1">#REF!</definedName>
    <definedName name="K0F2" localSheetId="7">#REF!</definedName>
    <definedName name="K0F2">#REF!</definedName>
    <definedName name="K10ALO" localSheetId="1">#REF!</definedName>
    <definedName name="K10ALO" localSheetId="7">#REF!</definedName>
    <definedName name="K10ALO">#REF!</definedName>
    <definedName name="K11ALO" localSheetId="1">#REF!</definedName>
    <definedName name="K11ALO" localSheetId="7">#REF!</definedName>
    <definedName name="K11ALO">#REF!</definedName>
    <definedName name="K1F1" localSheetId="1">#REF!</definedName>
    <definedName name="K1F1" localSheetId="7">#REF!</definedName>
    <definedName name="K1F1">#REF!</definedName>
    <definedName name="K1F2" localSheetId="1">#REF!</definedName>
    <definedName name="K1F2" localSheetId="7">#REF!</definedName>
    <definedName name="K1F2">#REF!</definedName>
    <definedName name="K2F1" localSheetId="1">#REF!</definedName>
    <definedName name="K2F1" localSheetId="7">#REF!</definedName>
    <definedName name="K2F1">#REF!</definedName>
    <definedName name="K2F2" localSheetId="1">#REF!</definedName>
    <definedName name="K2F2" localSheetId="7">#REF!</definedName>
    <definedName name="K2F2">#REF!</definedName>
    <definedName name="K3F1" localSheetId="1">#REF!</definedName>
    <definedName name="K3F1" localSheetId="7">#REF!</definedName>
    <definedName name="K3F1">#REF!</definedName>
    <definedName name="K3F2" localSheetId="1">#REF!</definedName>
    <definedName name="K3F2" localSheetId="7">#REF!</definedName>
    <definedName name="K3F2">#REF!</definedName>
    <definedName name="K4F1" localSheetId="1">#REF!</definedName>
    <definedName name="K4F1" localSheetId="7">#REF!</definedName>
    <definedName name="K4F1">#REF!</definedName>
    <definedName name="K4F2" localSheetId="1">#REF!</definedName>
    <definedName name="K4F2" localSheetId="7">#REF!</definedName>
    <definedName name="K4F2">#REF!</definedName>
    <definedName name="K5F1" localSheetId="1">#REF!</definedName>
    <definedName name="K5F1" localSheetId="7">#REF!</definedName>
    <definedName name="K5F1">#REF!</definedName>
    <definedName name="K5F2" localSheetId="1">#REF!</definedName>
    <definedName name="K5F2" localSheetId="7">#REF!</definedName>
    <definedName name="K5F2">#REF!</definedName>
    <definedName name="K6F1" localSheetId="1">#REF!</definedName>
    <definedName name="K6F1" localSheetId="7">#REF!</definedName>
    <definedName name="K6F1">#REF!</definedName>
    <definedName name="K6F2" localSheetId="1">#REF!</definedName>
    <definedName name="K6F2" localSheetId="7">#REF!</definedName>
    <definedName name="K6F2">#REF!</definedName>
    <definedName name="K7F1" localSheetId="1">#REF!</definedName>
    <definedName name="K7F1" localSheetId="7">#REF!</definedName>
    <definedName name="K7F1">#REF!</definedName>
    <definedName name="K7F2" localSheetId="1">#REF!</definedName>
    <definedName name="K7F2" localSheetId="7">#REF!</definedName>
    <definedName name="K7F2">#REF!</definedName>
    <definedName name="K8ALO" localSheetId="1">#REF!</definedName>
    <definedName name="K8ALO" localSheetId="7">#REF!</definedName>
    <definedName name="K8ALO">#REF!</definedName>
    <definedName name="K8F1" localSheetId="1">#REF!</definedName>
    <definedName name="K8F1" localSheetId="7">#REF!</definedName>
    <definedName name="K8F1">#REF!</definedName>
    <definedName name="K8F2" localSheetId="1">#REF!</definedName>
    <definedName name="K8F2" localSheetId="7">#REF!</definedName>
    <definedName name="K8F2">#REF!</definedName>
    <definedName name="K9ALO" localSheetId="1">#REF!</definedName>
    <definedName name="K9ALO" localSheetId="7">#REF!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7" hidden="1">{"via1",#N/A,TRUE,"general";"via2",#N/A,TRUE,"general";"via3",#N/A,TRUE,"general"}</definedName>
    <definedName name="KHGGH" localSheetId="6" hidden="1">{"via1",#N/A,TRUE,"general";"via2",#N/A,TRUE,"general";"via3",#N/A,TRUE,"general"}</definedName>
    <definedName name="KHGGH" localSheetId="2">#REF!</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6" hidden="1">{"TAB1",#N/A,TRUE,"GENERAL";"TAB2",#N/A,TRUE,"GENERAL";"TAB3",#N/A,TRUE,"GENERAL";"TAB4",#N/A,TRUE,"GENERAL";"TAB5",#N/A,TRUE,"GENERAL"}</definedName>
    <definedName name="khjk7" localSheetId="2">#REF!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7" hidden="1">{"via1",#N/A,TRUE,"general";"via2",#N/A,TRUE,"general";"via3",#N/A,TRUE,"general"}</definedName>
    <definedName name="kikik" localSheetId="6" hidden="1">{"via1",#N/A,TRUE,"general";"via2",#N/A,TRUE,"general";"via3",#N/A,TRUE,"general"}</definedName>
    <definedName name="kikik" localSheetId="2">#REF!</definedName>
    <definedName name="kikik" localSheetId="0" hidden="1">{"via1",#N/A,TRUE,"general";"via2",#N/A,TRUE,"general";"via3",#N/A,TRUE,"general"}</definedName>
    <definedName name="kikik" hidden="1">{"via1",#N/A,TRUE,"general";"via2",#N/A,TRUE,"general";"via3",#N/A,TRUE,"general"}</definedName>
    <definedName name="kio" localSheetId="2">#REF!</definedName>
    <definedName name="kio">#REF!</definedName>
    <definedName name="kip" localSheetId="2">#REF!</definedName>
    <definedName name="kip">#REF!</definedName>
    <definedName name="kj" localSheetId="1">#REF!</definedName>
    <definedName name="kj" localSheetId="6">#REF!</definedName>
    <definedName name="kj" localSheetId="0">#REF!</definedName>
    <definedName name="kj">#REF!</definedName>
    <definedName name="KJH">#REF!</definedName>
    <definedName name="KJHJ">#REF!</definedName>
    <definedName name="kjhkd" localSheetId="1"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localSheetId="6" hidden="1">{"via1",#N/A,TRUE,"general";"via2",#N/A,TRUE,"general";"via3",#N/A,TRUE,"general"}</definedName>
    <definedName name="kjhkd" localSheetId="2">#REF!</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localSheetId="6" hidden="1">{"via1",#N/A,TRUE,"general";"via2",#N/A,TRUE,"general";"via3",#N/A,TRUE,"general"}</definedName>
    <definedName name="kjk" localSheetId="2">#REF!</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6" hidden="1">{"via1",#N/A,TRUE,"general";"via2",#N/A,TRUE,"general";"via3",#N/A,TRUE,"general"}</definedName>
    <definedName name="kjtrkjr" localSheetId="2">#REF!</definedName>
    <definedName name="kjtrkjr" localSheetId="0" hidden="1">{"via1",#N/A,TRUE,"general";"via2",#N/A,TRUE,"general";"via3",#N/A,TRUE,"general"}</definedName>
    <definedName name="kjtrkjr" hidden="1">{"via1",#N/A,TRUE,"general";"via2",#N/A,TRUE,"general";"via3",#N/A,TRUE,"general"}</definedName>
    <definedName name="kk" localSheetId="1">#REF!</definedName>
    <definedName name="kk" localSheetId="6">#REF!</definedName>
    <definedName name="kk" localSheetId="2">#REF!</definedName>
    <definedName name="kk" localSheetId="0">#REF!</definedName>
    <definedName name="kk">#REF!</definedName>
    <definedName name="kkkki" localSheetId="1"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localSheetId="6" hidden="1">{"via1",#N/A,TRUE,"general";"via2",#N/A,TRUE,"general";"via3",#N/A,TRUE,"general"}</definedName>
    <definedName name="kkkki" localSheetId="2">#REF!</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2">#REF!</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'APU (Entidad) '!ERR</definedName>
    <definedName name="kl" localSheetId="3">CRONOGRAMA!ERR</definedName>
    <definedName name="kl" localSheetId="4">'FLUJO DE FONDOS'!ERR</definedName>
    <definedName name="kl" localSheetId="7">'INDICAR CÓDIGO DEL ITEM DE PAGO'!ERR</definedName>
    <definedName name="kl" localSheetId="6">'MEMORIAS (Entidad) (2)'!ERR</definedName>
    <definedName name="kl" localSheetId="2">#REF!</definedName>
    <definedName name="kl" localSheetId="0">'PRESUPUESTO OFICIAL (Entidad.)'!ERR</definedName>
    <definedName name="kl">[0]!ERR</definedName>
    <definedName name="kl_1">"[0]!err"</definedName>
    <definedName name="klklk" localSheetId="1">#REF!</definedName>
    <definedName name="klklk" localSheetId="7">#REF!</definedName>
    <definedName name="klklk" localSheetId="6">#REF!</definedName>
    <definedName name="klklk" localSheetId="0">#REF!</definedName>
    <definedName name="klklk">#REF!</definedName>
    <definedName name="km">#REF!</definedName>
    <definedName name="kñy">#REF!</definedName>
    <definedName name="ko">#REF!</definedName>
    <definedName name="krtrk" localSheetId="1"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7" hidden="1">{"via1",#N/A,TRUE,"general";"via2",#N/A,TRUE,"general";"via3",#N/A,TRUE,"general"}</definedName>
    <definedName name="krtrk" localSheetId="6" hidden="1">{"via1",#N/A,TRUE,"general";"via2",#N/A,TRUE,"general";"via3",#N/A,TRUE,"general"}</definedName>
    <definedName name="krtrk" localSheetId="2">#REF!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 localSheetId="2">#REF!</definedName>
    <definedName name="kuh">#REF!</definedName>
    <definedName name="kuy">#REF!</definedName>
    <definedName name="kuyhgbe" localSheetId="1">#REF!</definedName>
    <definedName name="kuyhgbe" localSheetId="6">#REF!</definedName>
    <definedName name="kuyhgbe" localSheetId="0">#REF!</definedName>
    <definedName name="kuyhgbe">#REF!</definedName>
    <definedName name="kyr" localSheetId="1"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6" hidden="1">{"TAB1",#N/A,TRUE,"GENERAL";"TAB2",#N/A,TRUE,"GENERAL";"TAB3",#N/A,TRUE,"GENERAL";"TAB4",#N/A,TRUE,"GENERAL";"TAB5",#N/A,TRUE,"GENERAL"}</definedName>
    <definedName name="kyr" localSheetId="2">#REF!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6">#REF!</definedName>
    <definedName name="L" localSheetId="2">#REF!</definedName>
    <definedName name="L" localSheetId="0">#REF!</definedName>
    <definedName name="L">#REF!</definedName>
    <definedName name="L_L">#N/A</definedName>
    <definedName name="la" localSheetId="1">#REF!</definedName>
    <definedName name="la" localSheetId="6">#REF!</definedName>
    <definedName name="La" localSheetId="2">#REF!</definedName>
    <definedName name="la" localSheetId="0">#REF!</definedName>
    <definedName name="la">#REF!</definedName>
    <definedName name="lad">350</definedName>
    <definedName name="ladrillo">250</definedName>
    <definedName name="LADRILLO_COMUN" localSheetId="2">#REF!</definedName>
    <definedName name="LADRILLO_COMUN">#REF!</definedName>
    <definedName name="LADRILLO_COMUN_A_LA_VISTA" localSheetId="2">#REF!</definedName>
    <definedName name="LADRILLO_COMUN_A_LA_VISTA">#REF!</definedName>
    <definedName name="Ladrillo_tolete" localSheetId="2">#REF!</definedName>
    <definedName name="Ladrillo_tolete">#REF!</definedName>
    <definedName name="LAF" localSheetId="1">#REF!</definedName>
    <definedName name="LAF" localSheetId="6">#REF!</definedName>
    <definedName name="LAF" localSheetId="0">#REF!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#REF!</definedName>
    <definedName name="Laminas_y_perfiles" localSheetId="2">#REF!</definedName>
    <definedName name="Laminas_y_perfiles">#REF!</definedName>
    <definedName name="LAMPARA_DECORATIVA" localSheetId="2">#REF!</definedName>
    <definedName name="LAMPARA_DECORATIVA">#REF!</definedName>
    <definedName name="LAMPARA_FLUORESCENTE_2X39" localSheetId="2">#REF!</definedName>
    <definedName name="LAMPARA_FLUORESCENTE_2X39">#REF!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 localSheetId="2">IF('MEMORIAS DE CÁLCULO OK'!Values_Entered,Header_Row+'MEMORIAS DE CÁLCULO OK'!Number_of_Payments,Header_Row)</definedName>
    <definedName name="Last_Row">#N/A</definedName>
    <definedName name="LAVADERO" localSheetId="3">#REF!</definedName>
    <definedName name="LAVADERO" localSheetId="4">#REF!</definedName>
    <definedName name="LAVADERO" localSheetId="2">#REF!</definedName>
    <definedName name="LAVADERO">#REF!</definedName>
    <definedName name="LAVAMANOS" localSheetId="2">#REF!</definedName>
    <definedName name="LAVAMANOS">#REF!</definedName>
    <definedName name="LAVAPLATOS" localSheetId="2">#REF!</definedName>
    <definedName name="LAVAPLATOS">#REF!</definedName>
    <definedName name="LAVAPLATOS_ACERO_INOXIDABLE" localSheetId="2">#REF!</definedName>
    <definedName name="LAVAPLATOS_ACERO_INOXIDABLE">#REF!</definedName>
    <definedName name="lb" localSheetId="1">#REF!</definedName>
    <definedName name="lb" localSheetId="6">#REF!</definedName>
    <definedName name="Lb" localSheetId="2">#REF!</definedName>
    <definedName name="lb" localSheetId="0">#REF!</definedName>
    <definedName name="lb">#REF!</definedName>
    <definedName name="ld" localSheetId="1">#REF!</definedName>
    <definedName name="ld" localSheetId="6">#REF!</definedName>
    <definedName name="Ld" localSheetId="2">#REF!</definedName>
    <definedName name="ld" localSheetId="0">#REF!</definedName>
    <definedName name="ld">#REF!</definedName>
    <definedName name="Le">#REF!</definedName>
    <definedName name="LENCY">#REF!</definedName>
    <definedName name="letra">#REF!</definedName>
    <definedName name="lev0.1">#REF!</definedName>
    <definedName name="Lf">#REF!</definedName>
    <definedName name="Lh">#REF!</definedName>
    <definedName name="Li">#REF!</definedName>
    <definedName name="Libro1_Hoja1_Lista" localSheetId="1">#REF!</definedName>
    <definedName name="Libro1_Hoja1_Lista" localSheetId="6">#REF!</definedName>
    <definedName name="Libro1_Hoja1_Lista" localSheetId="0">#REF!</definedName>
    <definedName name="Libro1_Hoja1_Lista">#REF!</definedName>
    <definedName name="LICITACION" localSheetId="1">#REF!</definedName>
    <definedName name="LICITACION" localSheetId="7">#REF!</definedName>
    <definedName name="LICITACION" localSheetId="6">#REF!</definedName>
    <definedName name="LICITACION" localSheetId="2">#REF!</definedName>
    <definedName name="LICITACION" localSheetId="0">#REF!</definedName>
    <definedName name="LICITACION">#REF!</definedName>
    <definedName name="LIDA">#REF!</definedName>
    <definedName name="LIHA" localSheetId="2">#REF!</definedName>
    <definedName name="LIHA">#REF!</definedName>
    <definedName name="LIJA" localSheetId="2">#REF!</definedName>
    <definedName name="LIJA">#REF!</definedName>
    <definedName name="LIMATESA" localSheetId="2">#REF!</definedName>
    <definedName name="LIMATESA">#REF!</definedName>
    <definedName name="LIMONSITO">#REF!</definedName>
    <definedName name="LIMP">#REF!</definedName>
    <definedName name="LIMPIA">#REF!</definedName>
    <definedName name="LIMPIADOR">#REF!</definedName>
    <definedName name="Limpiador_1_4" localSheetId="2">#REF!</definedName>
    <definedName name="Limpiador_1_4">#REF!</definedName>
    <definedName name="LIMPIADORPVC">#REF!</definedName>
    <definedName name="LIMPIO" localSheetId="2">#REF!</definedName>
    <definedName name="LIMPIO">#REF!</definedName>
    <definedName name="LINEA" localSheetId="1">#REF!</definedName>
    <definedName name="LINEA" localSheetId="7">#REF!</definedName>
    <definedName name="LINEA" localSheetId="6">#REF!</definedName>
    <definedName name="LINEA" localSheetId="0">#REF!</definedName>
    <definedName name="LINEA">#REF!</definedName>
    <definedName name="LineaPresup" localSheetId="2">#REF!</definedName>
    <definedName name="LineaPresup">#REF!</definedName>
    <definedName name="LINIERO" localSheetId="2">#REF!</definedName>
    <definedName name="LINIERO">#REF!</definedName>
    <definedName name="liquido">9500</definedName>
    <definedName name="LISBASE1">#REF!</definedName>
    <definedName name="LISBASE2">#REF!</definedName>
    <definedName name="List_cuadrillas">#REF!</definedName>
    <definedName name="lista">#REF!</definedName>
    <definedName name="LISTA.EQUIP">#REF!</definedName>
    <definedName name="LISTA.M.OBRA">#REF!</definedName>
    <definedName name="LISTA.MATERIALES2">#REF!</definedName>
    <definedName name="LISTA1">#REF!</definedName>
    <definedName name="LISTA2" localSheetId="2">#REF!</definedName>
    <definedName name="LISTA2">#REF!</definedName>
    <definedName name="LISTA22" localSheetId="2">#REF!</definedName>
    <definedName name="LISTA22">#REF!</definedName>
    <definedName name="LISTAACT">#REF!</definedName>
    <definedName name="ListaCantidad" localSheetId="1">#REF!</definedName>
    <definedName name="ListaCantidad" localSheetId="6">#REF!</definedName>
    <definedName name="ListaCantidad" localSheetId="0">#REF!</definedName>
    <definedName name="ListaCantidad">#REF!</definedName>
    <definedName name="Listado" localSheetId="1">#REF!</definedName>
    <definedName name="Listado" localSheetId="6">#REF!</definedName>
    <definedName name="LISTADO" localSheetId="2">#REF!</definedName>
    <definedName name="Listado" localSheetId="0">#REF!</definedName>
    <definedName name="Listado">#REF!</definedName>
    <definedName name="LISTADO_ACTIVIDADES" localSheetId="2">#REF!</definedName>
    <definedName name="LISTADO_ACTIVIDADES">#REF!</definedName>
    <definedName name="Listado_de_materiales">#REF!</definedName>
    <definedName name="Listado1" localSheetId="1">#REF!</definedName>
    <definedName name="Listado1" localSheetId="6">#REF!</definedName>
    <definedName name="Listado1" localSheetId="0">#REF!</definedName>
    <definedName name="Listado1">#REF!</definedName>
    <definedName name="LISTADOEQUIPOS">#REF!</definedName>
    <definedName name="LISTADOMATERIALES">#REF!</definedName>
    <definedName name="LISTADOMO">#REF!</definedName>
    <definedName name="LISTADOTRANSPORTES">#REF!</definedName>
    <definedName name="ListaItem" localSheetId="1">#REF!</definedName>
    <definedName name="ListaItem" localSheetId="6">#REF!</definedName>
    <definedName name="ListaItem" localSheetId="0">#REF!</definedName>
    <definedName name="ListaItem">#REF!</definedName>
    <definedName name="LISTAITEMS1">#REF!</definedName>
    <definedName name="ListaUni">#REF!</definedName>
    <definedName name="LISTEQUIPOS" localSheetId="2">#REF!</definedName>
    <definedName name="LISTEQUIPOS">#REF!</definedName>
    <definedName name="LISTMATERIALES" localSheetId="2">#REF!</definedName>
    <definedName name="LISTMATERIALES">#REF!</definedName>
    <definedName name="LISTOM" localSheetId="2">#REF!</definedName>
    <definedName name="LISTOM">#REF!</definedName>
    <definedName name="LISTON" localSheetId="2">#REF!</definedName>
    <definedName name="LISTON">#REF!</definedName>
    <definedName name="Liston_4_cm_x_2_cm_L__2_5" localSheetId="2">#REF!</definedName>
    <definedName name="Liston_4_cm_x_2_cm_L__2_5">#REF!</definedName>
    <definedName name="LISTON_DE_2X4X15" localSheetId="2">#REF!</definedName>
    <definedName name="LISTON_DE_2X4X15">#REF!</definedName>
    <definedName name="Liston_machihembrado" localSheetId="2">#REF!</definedName>
    <definedName name="Liston_machihembrado">#REF!</definedName>
    <definedName name="LISTON_ORDINARO__L__2_2">#REF!</definedName>
    <definedName name="LISTON103">#REF!</definedName>
    <definedName name="LISTON1033">#REF!</definedName>
    <definedName name="LISTON55">#REF!</definedName>
    <definedName name="LISTTRANSP" localSheetId="2">#REF!</definedName>
    <definedName name="LISTTRANSP">#REF!</definedName>
    <definedName name="liuoo" localSheetId="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 localSheetId="2">#REF!</definedName>
    <definedName name="Lj">#REF!</definedName>
    <definedName name="Lk" localSheetId="2">#REF!</definedName>
    <definedName name="Lk">#REF!</definedName>
    <definedName name="lkj" localSheetId="1"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localSheetId="6" hidden="1">{"via1",#N/A,TRUE,"general";"via2",#N/A,TRUE,"general";"via3",#N/A,TRUE,"general"}</definedName>
    <definedName name="lkj" localSheetId="2">#REF!</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2">#REF!</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2">#REF!</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_1">"[0]!err"</definedName>
    <definedName name="llam" localSheetId="1">#REF!</definedName>
    <definedName name="llam" localSheetId="6">#REF!</definedName>
    <definedName name="llam" localSheetId="0">#REF!</definedName>
    <definedName name="llam">#REF!</definedName>
    <definedName name="LLAVE" localSheetId="2">#REF!</definedName>
    <definedName name="LLAVE">#REF!</definedName>
    <definedName name="LLAVE_DE_CHORRO_1_2" localSheetId="2">#REF!</definedName>
    <definedName name="LLAVE_DE_CHORRO_1_2">#REF!</definedName>
    <definedName name="LLAVE_DE_INCORPORACION">#REF!</definedName>
    <definedName name="LLAVE_DE_PASO_1_2">#REF!</definedName>
    <definedName name="LLAVE_DE_PASO_DE_BOLA_DE_1_2">#REF!</definedName>
    <definedName name="LLAVE_DE_PASO_DE_BOLA_DE_3_4">#REF!</definedName>
    <definedName name="LLAVE_GALVANIZADA_1_2">#REF!</definedName>
    <definedName name="LLAVEDEPASO34">#REF!</definedName>
    <definedName name="Lll" localSheetId="2">#REF!</definedName>
    <definedName name="LLL">#REF!</definedName>
    <definedName name="lllllh" localSheetId="1"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7" hidden="1">{"via1",#N/A,TRUE,"general";"via2",#N/A,TRUE,"general";"via3",#N/A,TRUE,"general"}</definedName>
    <definedName name="lllllh" localSheetId="6" hidden="1">{"via1",#N/A,TRUE,"general";"via2",#N/A,TRUE,"general";"via3",#N/A,TRUE,"general"}</definedName>
    <definedName name="lllllh" localSheetId="2">#REF!</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localSheetId="6" hidden="1">{"via1",#N/A,TRUE,"general";"via2",#N/A,TRUE,"general";"via3",#N/A,TRUE,"general"}</definedName>
    <definedName name="lllllllo" localSheetId="2">#REF!</definedName>
    <definedName name="lllllllo" localSheetId="0" hidden="1">{"via1",#N/A,TRUE,"general";"via2",#N/A,TRUE,"general";"via3",#N/A,TRUE,"general"}</definedName>
    <definedName name="lllllllo" hidden="1">{"via1",#N/A,TRUE,"general";"via2",#N/A,TRUE,"general";"via3",#N/A,TRUE,"general"}</definedName>
    <definedName name="Lm" localSheetId="2">#REF!</definedName>
    <definedName name="Lm">#REF!</definedName>
    <definedName name="Ln" localSheetId="2">#REF!</definedName>
    <definedName name="Ln">#REF!</definedName>
    <definedName name="Lñ" localSheetId="2">#REF!</definedName>
    <definedName name="Lñ">#REF!</definedName>
    <definedName name="LÑP">#REF!</definedName>
    <definedName name="lñrklññklñklfñkrl" localSheetId="6">#REF!</definedName>
    <definedName name="lñrklññklñklfñkrl">#REF!</definedName>
    <definedName name="LO" localSheetId="3">#REF!,#REF!,#REF!,#REF!,#REF!,#REF!,#REF!</definedName>
    <definedName name="LO" localSheetId="4">#REF!,#REF!,#REF!,#REF!,#REF!,#REF!,#REF!</definedName>
    <definedName name="LO" localSheetId="2">#REF!,#REF!,#REF!,#REF!,#REF!,#REF!,#REF!</definedName>
    <definedName name="LO">#REF!,#REF!,#REF!,#REF!,#REF!,#REF!,#REF!</definedName>
    <definedName name="Loan_Amount" localSheetId="1">#REF!</definedName>
    <definedName name="Loan_Amount" localSheetId="6">#REF!</definedName>
    <definedName name="Loan_Amount" localSheetId="2">#REF!</definedName>
    <definedName name="Loan_Amount" localSheetId="0">#REF!</definedName>
    <definedName name="Loan_Amount">#REF!</definedName>
    <definedName name="Loan_Start" localSheetId="1">#REF!</definedName>
    <definedName name="Loan_Start" localSheetId="6">#REF!</definedName>
    <definedName name="Loan_Start" localSheetId="2">#REF!</definedName>
    <definedName name="Loan_Start" localSheetId="0">#REF!</definedName>
    <definedName name="Loan_Start">#REF!</definedName>
    <definedName name="Loan_Years" localSheetId="1">#REF!</definedName>
    <definedName name="Loan_Years" localSheetId="6">#REF!</definedName>
    <definedName name="Loan_Years" localSheetId="2">#REF!</definedName>
    <definedName name="Loan_Years" localSheetId="0">#REF!</definedName>
    <definedName name="Loan_Years">#REF!</definedName>
    <definedName name="LOCA" localSheetId="6">#REF!</definedName>
    <definedName name="LOCA" localSheetId="2">#REF!</definedName>
    <definedName name="LOCA">#REF!</definedName>
    <definedName name="LOCA." localSheetId="2">#REF!</definedName>
    <definedName name="LOCA.">#REF!</definedName>
    <definedName name="LOCA1" localSheetId="6">#REF!</definedName>
    <definedName name="LOCA1" localSheetId="2">#REF!</definedName>
    <definedName name="LOCA1">#REF!</definedName>
    <definedName name="LOCALIZACION" localSheetId="2">#REF!</definedName>
    <definedName name="LOCALIZACION">#REF!</definedName>
    <definedName name="LOCALIZACION_Y_REPLANTEO" localSheetId="1">#REF!</definedName>
    <definedName name="LOCALIZACION_Y_REPLANTEO" localSheetId="7">#REF!</definedName>
    <definedName name="LOCALIZACION_Y_REPLANTEO" localSheetId="6">#REF!</definedName>
    <definedName name="LOCALIZACION_Y_REPLANTEO" localSheetId="2">#REF!</definedName>
    <definedName name="LOCALIZACION_Y_REPLANTEO" localSheetId="0">#REF!</definedName>
    <definedName name="LOCALIZACION_Y_REPLANTEO">#REF!</definedName>
    <definedName name="LOCALIZACIÓN_Y_REPLANTEO._ESTRUCTURAS">#REF!</definedName>
    <definedName name="LOCAT1999" localSheetId="1" hidden="1">{"SUMINISTRO E INSTALACIÓN CANALETAS L=7.50"}</definedName>
    <definedName name="LOCAT1999" localSheetId="3" hidden="1">{"SUMINISTRO E INSTALACIÓN CANALETAS L=7.50"}</definedName>
    <definedName name="LOCAT1999" localSheetId="4" hidden="1">{"SUMINISTRO E INSTALACIÓN CANALETAS L=7.50"}</definedName>
    <definedName name="LOCAT1999" localSheetId="6" hidden="1">{"SUMINISTRO E INSTALACIÓN CANALETAS L=7.50"}</definedName>
    <definedName name="LOCAT1999" localSheetId="2" hidden="1">{"SUMINISTRO E INSTALACIÓN CANALETAS L=7.50"}</definedName>
    <definedName name="LOCAT1999" hidden="1">{"SUMINISTRO E INSTALACIÓN CANALETAS L=7.50"}</definedName>
    <definedName name="LOGO" localSheetId="1">'APU (Entidad) '!ERR</definedName>
    <definedName name="LOGO" localSheetId="3">CRONOGRAMA!ERR</definedName>
    <definedName name="LOGO" localSheetId="4">'FLUJO DE FONDOS'!ERR</definedName>
    <definedName name="LOGO" localSheetId="7">'INDICAR CÓDIGO DEL ITEM DE PAGO'!ERR</definedName>
    <definedName name="LOGO" localSheetId="6">'MEMORIAS (Entidad) (2)'!ERR</definedName>
    <definedName name="LOGO" localSheetId="2">'MEMORIAS DE CÁLCULO OK'!ERR</definedName>
    <definedName name="LOGO" localSheetId="0">'PRESUPUESTO OFICIAL (Entidad.)'!ERR</definedName>
    <definedName name="LOGO">[0]!ERR</definedName>
    <definedName name="LOGO_1">"[0]!err"</definedName>
    <definedName name="LOI" localSheetId="2">#REF!</definedName>
    <definedName name="LOI">#REF!</definedName>
    <definedName name="lolol" localSheetId="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6" hidden="1">{"TAB1",#N/A,TRUE,"GENERAL";"TAB2",#N/A,TRUE,"GENERAL";"TAB3",#N/A,TRUE,"GENERAL";"TAB4",#N/A,TRUE,"GENERAL";"TAB5",#N/A,TRUE,"GENERAL"}</definedName>
    <definedName name="lolol" localSheetId="2">#REF!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6">#REF!</definedName>
    <definedName name="Longitud" localSheetId="2">#REF!</definedName>
    <definedName name="Longitud" localSheetId="0">#REF!</definedName>
    <definedName name="Longitud">#REF!</definedName>
    <definedName name="Longitud1" localSheetId="2">#REF!</definedName>
    <definedName name="Longitud1">#REF!</definedName>
    <definedName name="Longitud2" localSheetId="2">#REF!</definedName>
    <definedName name="Longitud2">#REF!</definedName>
    <definedName name="LOPE">#REF!</definedName>
    <definedName name="LOZAENCONCRETO">#REF!</definedName>
    <definedName name="lp" localSheetId="1">#REF!</definedName>
    <definedName name="lp" localSheetId="6">#REF!</definedName>
    <definedName name="LP" localSheetId="2">#REF!</definedName>
    <definedName name="lp" localSheetId="0">#REF!</definedName>
    <definedName name="lp">#REF!</definedName>
    <definedName name="lplpl" localSheetId="1"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7" hidden="1">{"via1",#N/A,TRUE,"general";"via2",#N/A,TRUE,"general";"via3",#N/A,TRUE,"general"}</definedName>
    <definedName name="lplpl" localSheetId="6" hidden="1">{"via1",#N/A,TRUE,"general";"via2",#N/A,TRUE,"general";"via3",#N/A,TRUE,"general"}</definedName>
    <definedName name="lplpl" localSheetId="2">#REF!</definedName>
    <definedName name="lplpl" localSheetId="0" hidden="1">{"via1",#N/A,TRUE,"general";"via2",#N/A,TRUE,"general";"via3",#N/A,TRUE,"general"}</definedName>
    <definedName name="lplpl" hidden="1">{"via1",#N/A,TRUE,"general";"via2",#N/A,TRUE,"general";"via3",#N/A,TRUE,"general"}</definedName>
    <definedName name="LPZ" localSheetId="2">#REF!</definedName>
    <definedName name="LPZ">#REF!</definedName>
    <definedName name="Lq" localSheetId="2">#REF!</definedName>
    <definedName name="Lq">#REF!</definedName>
    <definedName name="Lr" localSheetId="2">#REF!</definedName>
    <definedName name="Lr">#REF!</definedName>
    <definedName name="Ls">#REF!</definedName>
    <definedName name="lt" localSheetId="1">#REF!</definedName>
    <definedName name="lt" localSheetId="6">#REF!</definedName>
    <definedName name="lt" localSheetId="0">#REF!</definedName>
    <definedName name="lt">#REF!</definedName>
    <definedName name="Lu">#REF!</definedName>
    <definedName name="LUBRICANTE" localSheetId="2">#REF!</definedName>
    <definedName name="LUBRICANTE">#REF!</definedName>
    <definedName name="LUCY" localSheetId="1">#N/A</definedName>
    <definedName name="LUCY" localSheetId="6">#N/A</definedName>
    <definedName name="LUCY" localSheetId="2">OFFSET('MEMORIAS DE CÁLCULO OK'!Full_Print,0,0,'MEMORIAS DE CÁLCULO OK'!LOCA)</definedName>
    <definedName name="LUCY">#N/A</definedName>
    <definedName name="LUIS" localSheetId="2">#REF!</definedName>
    <definedName name="LUIS">#REF!</definedName>
    <definedName name="LUMINARIA_AHORRADORA_32_WATS" localSheetId="2">#REF!</definedName>
    <definedName name="LUMINARIA_AHORRADORA_32_WATS">#REF!</definedName>
    <definedName name="LUMINARIA_FLUORESCENTE_CC_AC_2X32_T8" localSheetId="2">#REF!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 localSheetId="1">#REF!</definedName>
    <definedName name="lun" localSheetId="7">#REF!</definedName>
    <definedName name="lun" localSheetId="6">#REF!</definedName>
    <definedName name="lun" localSheetId="0">#REF!</definedName>
    <definedName name="lun">#REF!</definedName>
    <definedName name="LUNINARIA_DE_SODIO_TIPO_PEDESTAL_CON_FOTOCELDA" localSheetId="2">#REF!</definedName>
    <definedName name="LUNINARIA_DE_SODIO_TIPO_PEDESTAL_CON_FOTOCELDA">#REF!</definedName>
    <definedName name="lv" localSheetId="1">#REF!</definedName>
    <definedName name="lv" localSheetId="6">#REF!</definedName>
    <definedName name="lv" localSheetId="0">#REF!</definedName>
    <definedName name="lv">#REF!</definedName>
    <definedName name="Lz" localSheetId="2">#REF!</definedName>
    <definedName name="Lz">#REF!</definedName>
    <definedName name="m" localSheetId="1">#REF!</definedName>
    <definedName name="m" localSheetId="6">#REF!</definedName>
    <definedName name="m" localSheetId="0">#REF!</definedName>
    <definedName name="m">#REF!</definedName>
    <definedName name="M.DEO.">#REF!</definedName>
    <definedName name="M.O" comment="Mano de obra">#REF!</definedName>
    <definedName name="M.O_D18C" localSheetId="2">#REF!</definedName>
    <definedName name="M.O_D18C">#REF!</definedName>
    <definedName name="M2_" localSheetId="2">#REF!</definedName>
    <definedName name="M2_">#REF!</definedName>
    <definedName name="M62_" localSheetId="2">#REF!</definedName>
    <definedName name="M62_">#REF!</definedName>
    <definedName name="MA" localSheetId="1">#REF!</definedName>
    <definedName name="MA" localSheetId="7">#REF!</definedName>
    <definedName name="MA" localSheetId="6">#REF!</definedName>
    <definedName name="MA" localSheetId="2">#REF!</definedName>
    <definedName name="MA" localSheetId="0">#REF!</definedName>
    <definedName name="MA">#REF!</definedName>
    <definedName name="mac" localSheetId="2">#REF!</definedName>
    <definedName name="mac">#REF!</definedName>
    <definedName name="MACR" localSheetId="1">#REF!</definedName>
    <definedName name="MACR" localSheetId="6">#REF!</definedName>
    <definedName name="MACR" localSheetId="0">#REF!</definedName>
    <definedName name="MACR">#REF!</definedName>
    <definedName name="MACRDEL" localSheetId="1">#REF!</definedName>
    <definedName name="MACRDEL" localSheetId="6">#REF!</definedName>
    <definedName name="MACRDEL" localSheetId="0">#REF!</definedName>
    <definedName name="MACRDEL">#REF!</definedName>
    <definedName name="Macroactividad" localSheetId="1">#REF!</definedName>
    <definedName name="Macroactividad" localSheetId="6">#REF!</definedName>
    <definedName name="Macroactividad" localSheetId="0">#REF!</definedName>
    <definedName name="Macroactividad">#REF!</definedName>
    <definedName name="MACROMEDIDOR__3__B_x_B" localSheetId="2">#REF!</definedName>
    <definedName name="MACROMEDIDOR__3__B_x_B">#REF!</definedName>
    <definedName name="MACROMEDIDOR_4__B_x_B" localSheetId="2">#REF!</definedName>
    <definedName name="MACROMEDIDOR_4__B_x_B">#REF!</definedName>
    <definedName name="MAES">#REF!</definedName>
    <definedName name="maestro">#REF!</definedName>
    <definedName name="MAESTRO_DE_OBRA">#REF!</definedName>
    <definedName name="mafdsf" localSheetId="1"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localSheetId="6" hidden="1">{"via1",#N/A,TRUE,"general";"via2",#N/A,TRUE,"general";"via3",#N/A,TRUE,"general"}</definedName>
    <definedName name="mafdsf" localSheetId="2">#REF!</definedName>
    <definedName name="mafdsf" localSheetId="0" hidden="1">{"via1",#N/A,TRUE,"general";"via2",#N/A,TRUE,"general";"via3",#N/A,TRUE,"general"}</definedName>
    <definedName name="mafdsf" hidden="1">{"via1",#N/A,TRUE,"general";"via2",#N/A,TRUE,"general";"via3",#N/A,TRUE,"general"}</definedName>
    <definedName name="MAL" localSheetId="2">#REF!&lt;2.5</definedName>
    <definedName name="MAL">#REF!&lt;2.5</definedName>
    <definedName name="MALLA" localSheetId="2">#REF!</definedName>
    <definedName name="MALLA">#REF!</definedName>
    <definedName name="MALLA_DE_CERRAMIENTO" localSheetId="2">#REF!</definedName>
    <definedName name="MALLA_DE_CERRAMIENTO">#REF!</definedName>
    <definedName name="MALLA_ELECTROSOLDADA_5MM_0_15_X_0_15" localSheetId="2">#REF!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O" localSheetId="2">#REF!&lt;2.5</definedName>
    <definedName name="MALO">#REF!&lt;2.5</definedName>
    <definedName name="MALO4006" localSheetId="2">#REF!</definedName>
    <definedName name="MALO4006">#REF!</definedName>
    <definedName name="MALO4006A" localSheetId="2">#REF!</definedName>
    <definedName name="MALO4006A">#REF!</definedName>
    <definedName name="MALO40CN01" localSheetId="2">#REF!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MPOSTERO">#REF!</definedName>
    <definedName name="MANGLE">#REF!</definedName>
    <definedName name="MANGUERA">#REF!</definedName>
    <definedName name="MANO">#REF!</definedName>
    <definedName name="MANO_OBRA" localSheetId="2">#REF!</definedName>
    <definedName name="MANO_OBRA">#REF!</definedName>
    <definedName name="MANOCALIFICADA" localSheetId="2">#REF!</definedName>
    <definedName name="MANOCALIFICADA">#REF!</definedName>
    <definedName name="MANODEOBRA">#REF!</definedName>
    <definedName name="MANOO" localSheetId="2">#REF!</definedName>
    <definedName name="MANOO">#REF!</definedName>
    <definedName name="mantenimiento" localSheetId="2">#REF!</definedName>
    <definedName name="mantenimiento">#REF!</definedName>
    <definedName name="MANUAL" localSheetId="1">#REF!</definedName>
    <definedName name="MANUAL" localSheetId="6">#REF!</definedName>
    <definedName name="MANUAL" localSheetId="0">#REF!</definedName>
    <definedName name="MANUAL">#REF!</definedName>
    <definedName name="mao" localSheetId="1"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6" hidden="1">{"TAB1",#N/A,TRUE,"GENERAL";"TAB2",#N/A,TRUE,"GENERAL";"TAB3",#N/A,TRUE,"GENERAL";"TAB4",#N/A,TRUE,"GENERAL";"TAB5",#N/A,TRUE,"GENERAL"}</definedName>
    <definedName name="mao" localSheetId="2">#REF!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7" hidden="1">{"via1",#N/A,TRUE,"general";"via2",#N/A,TRUE,"general";"via3",#N/A,TRUE,"general"}</definedName>
    <definedName name="maow" localSheetId="6" hidden="1">{"via1",#N/A,TRUE,"general";"via2",#N/A,TRUE,"general";"via3",#N/A,TRUE,"general"}</definedName>
    <definedName name="maow" localSheetId="2">#REF!</definedName>
    <definedName name="maow" localSheetId="0" hidden="1">{"via1",#N/A,TRUE,"general";"via2",#N/A,TRUE,"general";"via3",#N/A,TRUE,"general"}</definedName>
    <definedName name="maow" hidden="1">{"via1",#N/A,TRUE,"general";"via2",#N/A,TRUE,"general";"via3",#N/A,TRUE,"general"}</definedName>
    <definedName name="MAP">#REF!</definedName>
    <definedName name="MAQ">#REF!</definedName>
    <definedName name="MAQUINA" localSheetId="2">#REF!</definedName>
    <definedName name="MAQUINA">#REF!</definedName>
    <definedName name="MAQUINA2" localSheetId="2">#REF!</definedName>
    <definedName name="MAQUINA2">#REF!</definedName>
    <definedName name="MAQUINAR" localSheetId="1">#REF!</definedName>
    <definedName name="MAQUINAR" localSheetId="7">#REF!</definedName>
    <definedName name="MAQUINAR">#REF!</definedName>
    <definedName name="mar" localSheetId="1">#REF!</definedName>
    <definedName name="mar" localSheetId="7">#REF!</definedName>
    <definedName name="mar" localSheetId="6">#REF!</definedName>
    <definedName name="MAR" localSheetId="2">#REF!</definedName>
    <definedName name="mar" localSheetId="0">#REF!</definedName>
    <definedName name="mar">#REF!</definedName>
    <definedName name="MARAVILLA" localSheetId="3" hidden="1">{"PRES REHAB ARM-PER POR ITEMS  KM A KM",#N/A,TRUE,"Rehabilitacion Arm-Per"}</definedName>
    <definedName name="MARAVILLA" localSheetId="4" hidden="1">{"PRES REHAB ARM-PER POR ITEMS  KM A KM",#N/A,TRUE,"Rehabilitacion Arm-Per"}</definedName>
    <definedName name="MARAVILLA" hidden="1">{"PRES REHAB ARM-PER POR ITEMS  KM A KM",#N/A,TRUE,"Rehabilitacion Arm-Per"}</definedName>
    <definedName name="MARCO_H" localSheetId="1">#REF!</definedName>
    <definedName name="MARCO_H" localSheetId="6">#REF!</definedName>
    <definedName name="MARCO_H" localSheetId="0">#REF!</definedName>
    <definedName name="MARCO_H">#REF!</definedName>
    <definedName name="MARCOANJEO" localSheetId="2">#REF!</definedName>
    <definedName name="MARCOANJEO">#REF!</definedName>
    <definedName name="MARCOLITA" localSheetId="2">#REF!</definedName>
    <definedName name="MARCOLITA">#REF!</definedName>
    <definedName name="MARCOPUERTA" localSheetId="2">#REF!</definedName>
    <definedName name="MARCOPUERTA">#REF!</definedName>
    <definedName name="MARCOS_EN_ALUMINIO" localSheetId="2">#REF!</definedName>
    <definedName name="MARCOS_EN_ALUMINIO">#REF!</definedName>
    <definedName name="marina" localSheetId="1">#REF!</definedName>
    <definedName name="marina" localSheetId="6">#REF!</definedName>
    <definedName name="marina" localSheetId="2">#REF!</definedName>
    <definedName name="marina" localSheetId="0">#REF!</definedName>
    <definedName name="marina">#REF!</definedName>
    <definedName name="MARTA" localSheetId="1">#N/A</definedName>
    <definedName name="MARTA" localSheetId="6">#N/A</definedName>
    <definedName name="MARTA" localSheetId="2">IF('MEMORIAS DE CÁLCULO OK'!Loan_Amount*'MEMORIAS DE CÁLCULO OK'!Interest_Rate*'MEMORIAS DE CÁLCULO OK'!Loan_Years*'MEMORIAS DE CÁLCULO OK'!Loan_Start&gt;0,1,0)</definedName>
    <definedName name="MARTA">#N/A</definedName>
    <definedName name="MARYLUZ" localSheetId="3" hidden="1">{"PRES REHAB ARM-PER POR ITEMS  KM A KM",#N/A,TRUE,"Rehabilitacion Arm-Per"}</definedName>
    <definedName name="MARYLUZ" localSheetId="4" hidden="1">{"PRES REHAB ARM-PER POR ITEMS  KM A KM",#N/A,TRUE,"Rehabilitacion Arm-Per"}</definedName>
    <definedName name="MARYLUZ" hidden="1">{"PRES REHAB ARM-PER POR ITEMS  KM A KM",#N/A,TRUE,"Rehabilitacion Arm-Per"}</definedName>
    <definedName name="MASILLA" localSheetId="3">#REF!</definedName>
    <definedName name="MASILLA" localSheetId="4">#REF!</definedName>
    <definedName name="MASILLA" localSheetId="2">#REF!</definedName>
    <definedName name="MASILLA">#REF!</definedName>
    <definedName name="masor" localSheetId="1"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localSheetId="6" hidden="1">{"via1",#N/A,TRUE,"general";"via2",#N/A,TRUE,"general";"via3",#N/A,TRUE,"general"}</definedName>
    <definedName name="masor" localSheetId="2">#REF!</definedName>
    <definedName name="masor" localSheetId="0" hidden="1">{"via1",#N/A,TRUE,"general";"via2",#N/A,TRUE,"general";"via3",#N/A,TRUE,"general"}</definedName>
    <definedName name="masor" hidden="1">{"via1",#N/A,TRUE,"general";"via2",#N/A,TRUE,"general";"via3",#N/A,TRUE,"general"}</definedName>
    <definedName name="MastDetail" localSheetId="2">#REF!</definedName>
    <definedName name="MastDetail">#REF!</definedName>
    <definedName name="MastHeading" localSheetId="2">#REF!</definedName>
    <definedName name="MastHeading">#REF!</definedName>
    <definedName name="MASTIL_EN_CONCRETO_REFORZADO_14mts" localSheetId="2">#REF!</definedName>
    <definedName name="MASTIL_EN_CONCRETO_REFORZADO_14mts">#REF!</definedName>
    <definedName name="MAT" localSheetId="1">#REF!</definedName>
    <definedName name="MAT" localSheetId="7">#REF!</definedName>
    <definedName name="MAT" localSheetId="6">#REF!</definedName>
    <definedName name="MAT" localSheetId="2">#REF!</definedName>
    <definedName name="MAT" localSheetId="0">#REF!</definedName>
    <definedName name="MAT">#REF!</definedName>
    <definedName name="MATADEROSANITARIO">#REF!</definedName>
    <definedName name="MATER">#REF!</definedName>
    <definedName name="MATERIAL" localSheetId="2">#REF!</definedName>
    <definedName name="MATERIAL">#REF!</definedName>
    <definedName name="Material__de_afirmado" localSheetId="2">#REF!</definedName>
    <definedName name="Material__de_afirmado">#REF!</definedName>
    <definedName name="Material__granular_para_filtro_Tam_Max_1_1_2" localSheetId="2">#REF!</definedName>
    <definedName name="Material__granular_para_filtro_Tam_Max_1_1_2">#REF!</definedName>
    <definedName name="MATERIAL_AMARILLO_SELECCIONADO" localSheetId="2">#REF!</definedName>
    <definedName name="MATERIAL_AMARILLO_SELECCIONADO">#REF!</definedName>
    <definedName name="Material_Base_Granular" localSheetId="2">#REF!</definedName>
    <definedName name="Material_Base_Granular">#REF!</definedName>
    <definedName name="MATERIAL_FILTRANTE" localSheetId="2">#REF!</definedName>
    <definedName name="MATERIAL_FILTRANTE">#REF!</definedName>
    <definedName name="Material_Granular" localSheetId="2">#REF!</definedName>
    <definedName name="Material_Granular">#REF!</definedName>
    <definedName name="MATERIALES" localSheetId="2">#REF!</definedName>
    <definedName name="materiales">#REF!</definedName>
    <definedName name="MATERIALES__KM_M3" localSheetId="2">#REF!</definedName>
    <definedName name="MATERIALES__KM_M3">#REF!</definedName>
    <definedName name="materiales1" localSheetId="1">#REF!</definedName>
    <definedName name="materiales1" localSheetId="6">#REF!</definedName>
    <definedName name="materiales1" localSheetId="0">#REF!</definedName>
    <definedName name="materiales1">#REF!</definedName>
    <definedName name="MATERIALES2">#REF!</definedName>
    <definedName name="MATERIALS">#REF!</definedName>
    <definedName name="MATERIALSELECCIONADO" localSheetId="2">#REF!</definedName>
    <definedName name="MATERIALSELECCIONADO">#REF!</definedName>
    <definedName name="MaterialTub" localSheetId="1">#REF!</definedName>
    <definedName name="MaterialTub" localSheetId="6">#REF!</definedName>
    <definedName name="MaterialTub" localSheetId="0">#REF!</definedName>
    <definedName name="MaterialTub">#REF!</definedName>
    <definedName name="matgranular" localSheetId="2">#REF!</definedName>
    <definedName name="matgranular">#REF!</definedName>
    <definedName name="MATR" localSheetId="2">#REF!</definedName>
    <definedName name="MATR">#REF!</definedName>
    <definedName name="MATRIZ" localSheetId="1">#REF!</definedName>
    <definedName name="MATRIZ" localSheetId="6">#REF!</definedName>
    <definedName name="MATRIZ" localSheetId="0">#REF!</definedName>
    <definedName name="MATRIZ">#REF!</definedName>
    <definedName name="MATRIZ.D">#REF!</definedName>
    <definedName name="MATRIZ.E">#REF!</definedName>
    <definedName name="MATRIZ_DE_DATOS" localSheetId="1">#REF!</definedName>
    <definedName name="MATRIZ_DE_DATOS" localSheetId="6">#REF!</definedName>
    <definedName name="MATRIZ_DE_DATOS" localSheetId="0">#REF!</definedName>
    <definedName name="MATRIZ_DE_DATOS">#REF!</definedName>
    <definedName name="MAY" localSheetId="2">#REF!</definedName>
    <definedName name="MAY">#REF!</definedName>
    <definedName name="Mb" localSheetId="2">#REF!</definedName>
    <definedName name="Mb">#REF!</definedName>
    <definedName name="MCCs">#REF!</definedName>
    <definedName name="MDC">#REF!</definedName>
    <definedName name="mdd" localSheetId="1"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localSheetId="6" hidden="1">{"via1",#N/A,TRUE,"general";"via2",#N/A,TRUE,"general";"via3",#N/A,TRUE,"general"}</definedName>
    <definedName name="mdd" localSheetId="2">#REF!</definedName>
    <definedName name="mdd" localSheetId="0" hidden="1">{"via1",#N/A,TRUE,"general";"via2",#N/A,TRUE,"general";"via3",#N/A,TRUE,"general"}</definedName>
    <definedName name="mdd" hidden="1">{"via1",#N/A,TRUE,"general";"via2",#N/A,TRUE,"general";"via3",#N/A,TRUE,"general"}</definedName>
    <definedName name="MDEO">#REF!</definedName>
    <definedName name="MDO">#REF!</definedName>
    <definedName name="ME" localSheetId="2">#REF!</definedName>
    <definedName name="ME">#REF!</definedName>
    <definedName name="mediah_reposo_comida" localSheetId="1">#REF!</definedName>
    <definedName name="mediah_reposo_comida" localSheetId="6">#REF!</definedName>
    <definedName name="mediah_reposo_comida" localSheetId="0">#REF!</definedName>
    <definedName name="mediah_reposo_comida">#REF!</definedName>
    <definedName name="MEDIDA" localSheetId="2">#REF!</definedName>
    <definedName name="MEDIDA">#REF!</definedName>
    <definedName name="MEDIDOR_MONOFASICO_TRIFILAR" localSheetId="2">#REF!</definedName>
    <definedName name="MEDIDOR_MONOFASICO_TRIFILAR">#REF!</definedName>
    <definedName name="meg" localSheetId="1"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6" hidden="1">{"TAB1",#N/A,TRUE,"GENERAL";"TAB2",#N/A,TRUE,"GENERAL";"TAB3",#N/A,TRUE,"GENERAL";"TAB4",#N/A,TRUE,"GENERAL";"TAB5",#N/A,TRUE,"GENERAL"}</definedName>
    <definedName name="meg" localSheetId="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mientosubrasante" localSheetId="2">#REF!</definedName>
    <definedName name="mejoramientosubrasante">#REF!</definedName>
    <definedName name="MEMORIAS_DE_CALCULO" localSheetId="2">#REF!</definedName>
    <definedName name="MEMORIAS_DE_CALCULO">#REF!</definedName>
    <definedName name="MENU1" localSheetId="1">#REF!</definedName>
    <definedName name="MENU1" localSheetId="6">#REF!</definedName>
    <definedName name="MENU1" localSheetId="0">#REF!</definedName>
    <definedName name="MENU1">#REF!</definedName>
    <definedName name="MENU2" localSheetId="1">#REF!</definedName>
    <definedName name="MENU2" localSheetId="6">#REF!</definedName>
    <definedName name="MENU2" localSheetId="0">#REF!</definedName>
    <definedName name="MENU2">#REF!</definedName>
    <definedName name="MENU3" localSheetId="1">#REF!</definedName>
    <definedName name="MENU3" localSheetId="6">#REF!</definedName>
    <definedName name="MENU3" localSheetId="0">#REF!</definedName>
    <definedName name="MENU3">#REF!</definedName>
    <definedName name="MENU4" localSheetId="1">#REF!</definedName>
    <definedName name="MENU4" localSheetId="6">#REF!</definedName>
    <definedName name="MENU4" localSheetId="0">#REF!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 localSheetId="7">#REF!</definedName>
    <definedName name="MESES" localSheetId="6">#REF!</definedName>
    <definedName name="meses" localSheetId="2">#REF!</definedName>
    <definedName name="MESES" localSheetId="0">#REF!</definedName>
    <definedName name="MESES">#REF!</definedName>
    <definedName name="MesesMora">#REF!</definedName>
    <definedName name="MESON" localSheetId="2">#REF!</definedName>
    <definedName name="MESON">#REF!</definedName>
    <definedName name="Meta1" localSheetId="1">#REF!</definedName>
    <definedName name="Meta1" localSheetId="6">#REF!</definedName>
    <definedName name="Meta1" localSheetId="0">#REF!</definedName>
    <definedName name="Meta1">#REF!</definedName>
    <definedName name="Meta2" localSheetId="1">#REF!</definedName>
    <definedName name="Meta2" localSheetId="6">#REF!</definedName>
    <definedName name="Meta2" localSheetId="0">#REF!</definedName>
    <definedName name="Meta2">#REF!</definedName>
    <definedName name="Meta3" localSheetId="1">#REF!</definedName>
    <definedName name="Meta3" localSheetId="6">#REF!</definedName>
    <definedName name="Meta3" localSheetId="0">#REF!</definedName>
    <definedName name="Meta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ezcla">25000</definedName>
    <definedName name="MEZCLADORA">#REF!</definedName>
    <definedName name="Mezcladora_Concreto" localSheetId="2">#REF!</definedName>
    <definedName name="Mezcladora_Concreto">#REF!</definedName>
    <definedName name="MEZCLADORA_DE_CONCRETO">#REF!</definedName>
    <definedName name="mf" localSheetId="2">#REF!</definedName>
    <definedName name="mf">#REF!</definedName>
    <definedName name="mfgjrdt" localSheetId="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2">#REF!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7" hidden="1">{"via1",#N/A,TRUE,"general";"via2",#N/A,TRUE,"general";"via3",#N/A,TRUE,"general"}</definedName>
    <definedName name="mghm" localSheetId="6" hidden="1">{"via1",#N/A,TRUE,"general";"via2",#N/A,TRUE,"general";"via3",#N/A,TRUE,"general"}</definedName>
    <definedName name="mghm" localSheetId="2">#REF!</definedName>
    <definedName name="mghm" localSheetId="0" hidden="1">{"via1",#N/A,TRUE,"general";"via2",#N/A,TRUE,"general";"via3",#N/A,TRUE,"general"}</definedName>
    <definedName name="mghm" hidden="1">{"via1",#N/A,TRUE,"general";"via2",#N/A,TRUE,"general";"via3",#N/A,TRUE,"general"}</definedName>
    <definedName name="mhg" localSheetId="2">#REF!</definedName>
    <definedName name="mhg">#REF!</definedName>
    <definedName name="mht" localSheetId="2">#REF!</definedName>
    <definedName name="mht">#REF!</definedName>
    <definedName name="MHU7GT" localSheetId="2" hidden="1">#REF!</definedName>
    <definedName name="MHU7GT" hidden="1">#REF!</definedName>
    <definedName name="mhy">#REF!</definedName>
    <definedName name="MI" localSheetId="3">#REF!,#REF!,#REF!,#REF!,#REF!,#REF!,#REF!</definedName>
    <definedName name="MI" localSheetId="4">#REF!,#REF!,#REF!,#REF!,#REF!,#REF!,#REF!</definedName>
    <definedName name="MI" localSheetId="2">#REF!,#REF!,#REF!,#REF!,#REF!,#REF!,#REF!</definedName>
    <definedName name="MI">#REF!,#REF!,#REF!,#REF!,#REF!,#REF!,#REF!</definedName>
    <definedName name="Mi_Salida" localSheetId="1">#REF!</definedName>
    <definedName name="Mi_Salida" localSheetId="6">#REF!</definedName>
    <definedName name="Mi_Salida" localSheetId="0">#REF!</definedName>
    <definedName name="Mi_Salida">#REF!</definedName>
    <definedName name="Mi_Salida1" localSheetId="1">#REF!</definedName>
    <definedName name="Mi_Salida1" localSheetId="6">#REF!</definedName>
    <definedName name="Mi_Salida1" localSheetId="0">#REF!</definedName>
    <definedName name="Mi_Salida1">#REF!</definedName>
    <definedName name="MICR" localSheetId="1">#REF!</definedName>
    <definedName name="MICR" localSheetId="6">#REF!</definedName>
    <definedName name="MICR" localSheetId="0">#REF!</definedName>
    <definedName name="MICR">#REF!</definedName>
    <definedName name="MIN_MAX_sma">#REF!</definedName>
    <definedName name="Mínimo">#REF!</definedName>
    <definedName name="mjmj" localSheetId="1"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localSheetId="6" hidden="1">{"via1",#N/A,TRUE,"general";"via2",#N/A,TRUE,"general";"via3",#N/A,TRUE,"general"}</definedName>
    <definedName name="mjmj" localSheetId="2">#REF!</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6" hidden="1">{"via1",#N/A,TRUE,"general";"via2",#N/A,TRUE,"general";"via3",#N/A,TRUE,"general"}</definedName>
    <definedName name="mjmjmn" localSheetId="2">#REF!</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6" hidden="1">{"via1",#N/A,TRUE,"general";"via2",#N/A,TRUE,"general";"via3",#N/A,TRUE,"general"}</definedName>
    <definedName name="mjnhgkio" localSheetId="2">#REF!</definedName>
    <definedName name="mjnhgkio" localSheetId="0" hidden="1">{"via1",#N/A,TRUE,"general";"via2",#N/A,TRUE,"general";"via3",#N/A,TRUE,"general"}</definedName>
    <definedName name="mjnhgkio" hidden="1">{"via1",#N/A,TRUE,"general";"via2",#N/A,TRUE,"general";"via3",#N/A,TRUE,"general"}</definedName>
    <definedName name="MJU" localSheetId="1">#REF!</definedName>
    <definedName name="MJU" localSheetId="6">#REF!</definedName>
    <definedName name="mju" localSheetId="2">#REF!</definedName>
    <definedName name="MJU" localSheetId="0">#REF!</definedName>
    <definedName name="MJU">#REF!</definedName>
    <definedName name="mkj" localSheetId="2">#REF!</definedName>
    <definedName name="mkj">#REF!</definedName>
    <definedName name="mku" localSheetId="2">#REF!</definedName>
    <definedName name="mku">#REF!</definedName>
    <definedName name="ML" localSheetId="2">#REF!,#REF!,#REF!,#REF!,#REF!,#REF!,#REF!</definedName>
    <definedName name="ML">#REF!,#REF!,#REF!,#REF!,#REF!,#REF!,#REF!</definedName>
    <definedName name="MM" localSheetId="2">#REF!</definedName>
    <definedName name="MM">#REF!</definedName>
    <definedName name="mmjmjh" localSheetId="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2">#REF!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localSheetId="6" hidden="1">{"TAB1",#N/A,TRUE,"GENERAL";"TAB2",#N/A,TRUE,"GENERAL";"TAB3",#N/A,TRUE,"GENERAL";"TAB4",#N/A,TRUE,"GENERAL";"TAB5",#N/A,TRUE,"GENERAL"}</definedName>
    <definedName name="mmm" localSheetId="2">#REF!</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7" hidden="1">{"via1",#N/A,TRUE,"general";"via2",#N/A,TRUE,"general";"via3",#N/A,TRUE,"general"}</definedName>
    <definedName name="mmmh" localSheetId="6" hidden="1">{"via1",#N/A,TRUE,"general";"via2",#N/A,TRUE,"general";"via3",#N/A,TRUE,"general"}</definedName>
    <definedName name="mmmh" localSheetId="2">#REF!</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2">#REF!</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7" hidden="1">{"via1",#N/A,TRUE,"general";"via2",#N/A,TRUE,"general";"via3",#N/A,TRUE,"general"}</definedName>
    <definedName name="mmmmmmg" localSheetId="6" hidden="1">{"via1",#N/A,TRUE,"general";"via2",#N/A,TRUE,"general";"via3",#N/A,TRUE,"general"}</definedName>
    <definedName name="mmmmmmg" localSheetId="2">#REF!</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localSheetId="6" hidden="1">{"via1",#N/A,TRUE,"general";"via2",#N/A,TRUE,"general";"via3",#N/A,TRUE,"general"}</definedName>
    <definedName name="MN" localSheetId="2">#REF!</definedName>
    <definedName name="MN" localSheetId="0" hidden="1">{"via1",#N/A,TRUE,"general";"via2",#N/A,TRUE,"general";"via3",#N/A,TRUE,"general"}</definedName>
    <definedName name="MN" hidden="1">{"via1",#N/A,TRUE,"general";"via2",#N/A,TRUE,"general";"via3",#N/A,TRUE,"general"}</definedName>
    <definedName name="MO">#REF!</definedName>
    <definedName name="MOA" localSheetId="1" hidden="1">{#N/A,#N/A,FALSE,"Hoja1";#N/A,#N/A,FALSE,"Hoja2"}</definedName>
    <definedName name="MOA" localSheetId="3" hidden="1">{#N/A,#N/A,FALSE,"Hoja1";#N/A,#N/A,FALSE,"Hoja2"}</definedName>
    <definedName name="MOA" localSheetId="4" hidden="1">{#N/A,#N/A,FALSE,"Hoja1";#N/A,#N/A,FALSE,"Hoja2"}</definedName>
    <definedName name="MOA" localSheetId="6" hidden="1">{#N/A,#N/A,FALSE,"Hoja1";#N/A,#N/A,FALSE,"Hoja2"}</definedName>
    <definedName name="MOA" localSheetId="2" hidden="1">{#N/A,#N/A,FALSE,"Hoja1";#N/A,#N/A,FALSE,"Hoja2"}</definedName>
    <definedName name="MOA" localSheetId="0" hidden="1">{#N/A,#N/A,FALSE,"Hoja1";#N/A,#N/A,FALSE,"Hoja2"}</definedName>
    <definedName name="MOA" hidden="1">{#N/A,#N/A,FALSE,"Hoja1";#N/A,#N/A,FALSE,"Hoja2"}</definedName>
    <definedName name="MOBRA">#REF!</definedName>
    <definedName name="MOD" localSheetId="1">#REF!</definedName>
    <definedName name="MOD" localSheetId="6">#REF!</definedName>
    <definedName name="MOD" localSheetId="2">#REF!</definedName>
    <definedName name="MOD" localSheetId="0">#REF!</definedName>
    <definedName name="MOD">#REF!</definedName>
    <definedName name="MODIF" localSheetId="2" hidden="1">#REF!</definedName>
    <definedName name="MODIF" hidden="1">#REF!</definedName>
    <definedName name="MODIF2" localSheetId="2" hidden="1">#REF!</definedName>
    <definedName name="MODIF2" hidden="1">#REF!</definedName>
    <definedName name="MODIG" hidden="1">#REF!</definedName>
    <definedName name="MODIVejec" localSheetId="1" hidden="1">{#N/A,#N/A,FALSE,"Hoja1";#N/A,#N/A,FALSE,"Hoja2"}</definedName>
    <definedName name="MODIVejec" localSheetId="3" hidden="1">{#N/A,#N/A,FALSE,"Hoja1";#N/A,#N/A,FALSE,"Hoja2"}</definedName>
    <definedName name="MODIVejec" localSheetId="4" hidden="1">{#N/A,#N/A,FALSE,"Hoja1";#N/A,#N/A,FALSE,"Hoja2"}</definedName>
    <definedName name="MODIVejec" localSheetId="6" hidden="1">{#N/A,#N/A,FALSE,"Hoja1";#N/A,#N/A,FALSE,"Hoja2"}</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 localSheetId="6">#REF!</definedName>
    <definedName name="Módulo3.anexo1">#REF!</definedName>
    <definedName name="Módulo3.anexo10" localSheetId="6">#REF!</definedName>
    <definedName name="Módulo3.anexo10">#REF!</definedName>
    <definedName name="Módulo3.anexo11" localSheetId="6">#REF!</definedName>
    <definedName name="Módulo3.anexo11">#REF!</definedName>
    <definedName name="Módulo3.anexo12" localSheetId="6">#REF!</definedName>
    <definedName name="Módulo3.anexo12">#REF!</definedName>
    <definedName name="Módulo3.anexo3" localSheetId="6">#REF!</definedName>
    <definedName name="Módulo3.anexo3">#REF!</definedName>
    <definedName name="Módulo3.anexo4" localSheetId="6">#REF!</definedName>
    <definedName name="Módulo3.anexo4">#REF!</definedName>
    <definedName name="Módulo3.anexo5" localSheetId="6">#REF!</definedName>
    <definedName name="Módulo3.anexo5">#REF!</definedName>
    <definedName name="Módulo3.anexo6" localSheetId="6">#REF!</definedName>
    <definedName name="Módulo3.anexo6">#REF!</definedName>
    <definedName name="Módulo8.anexo16" localSheetId="6">#REF!</definedName>
    <definedName name="Módulo8.anexo16">#REF!</definedName>
    <definedName name="MODULOSEÑALIZACION" localSheetId="2">#REF!</definedName>
    <definedName name="MODULOSEÑALIZACION">#REF!</definedName>
    <definedName name="MOE" localSheetId="1" hidden="1">{#N/A,#N/A,FALSE,"Hoja1";#N/A,#N/A,FALSE,"Hoja2"}</definedName>
    <definedName name="MOE" localSheetId="3" hidden="1">{#N/A,#N/A,FALSE,"Hoja1";#N/A,#N/A,FALSE,"Hoja2"}</definedName>
    <definedName name="MOE" localSheetId="4" hidden="1">{#N/A,#N/A,FALSE,"Hoja1";#N/A,#N/A,FALSE,"Hoja2"}</definedName>
    <definedName name="MOE" localSheetId="6" hidden="1">{#N/A,#N/A,FALSE,"Hoja1";#N/A,#N/A,FALSE,"Hoja2"}</definedName>
    <definedName name="MOE" localSheetId="2" hidden="1">{#N/A,#N/A,FALSE,"Hoja1";#N/A,#N/A,FALSE,"Hoja2"}</definedName>
    <definedName name="MOE" localSheetId="0" hidden="1">{#N/A,#N/A,FALSE,"Hoja1";#N/A,#N/A,FALSE,"Hoja2"}</definedName>
    <definedName name="MOE" hidden="1">{#N/A,#N/A,FALSE,"Hoja1";#N/A,#N/A,FALSE,"Hoja2"}</definedName>
    <definedName name="mog" localSheetId="3" hidden="1">#REF!</definedName>
    <definedName name="mog" localSheetId="4" hidden="1">#REF!</definedName>
    <definedName name="mog" localSheetId="2" hidden="1">#REF!</definedName>
    <definedName name="mog" hidden="1">#REF!</definedName>
    <definedName name="MONEDA" localSheetId="3">#REF!</definedName>
    <definedName name="MONEDA" localSheetId="4">#REF!</definedName>
    <definedName name="MONEDA">#REF!</definedName>
    <definedName name="mono" localSheetId="1">#REF!</definedName>
    <definedName name="mono" localSheetId="6">#REF!</definedName>
    <definedName name="mono" localSheetId="0">#REF!</definedName>
    <definedName name="mono">#REF!</definedName>
    <definedName name="MontoVigenciasA1" localSheetId="1">#REF!</definedName>
    <definedName name="MontoVigenciasA1" localSheetId="6">#REF!</definedName>
    <definedName name="MontoVigenciasA1" localSheetId="0">#REF!</definedName>
    <definedName name="MontoVigenciasA1">#REF!</definedName>
    <definedName name="MontoVigenciasA2" localSheetId="1">#REF!</definedName>
    <definedName name="MontoVigenciasA2" localSheetId="6">#REF!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#REF!</definedName>
    <definedName name="MOR1_4" localSheetId="2">#REF!</definedName>
    <definedName name="MOR1_4">#REF!</definedName>
    <definedName name="Mora">#REF!</definedName>
    <definedName name="MORON" localSheetId="1">#REF!</definedName>
    <definedName name="MORON" localSheetId="6">#REF!</definedName>
    <definedName name="MORON" localSheetId="0">#REF!</definedName>
    <definedName name="MORON">#REF!</definedName>
    <definedName name="MORT" localSheetId="2">#REF!</definedName>
    <definedName name="MORT">#REF!</definedName>
    <definedName name="MORTE12" localSheetId="2">#REF!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O">#REF!</definedName>
    <definedName name="MORTERO_DE_PEGA_JUNTAS_BORDILLO_PREFABRICADO" localSheetId="2">#REF!</definedName>
    <definedName name="MORTERO_DE_PEGA_JUNTAS_BORDILLO_PREFABRICADO">#REF!</definedName>
    <definedName name="MORTERO12" localSheetId="2">#REF!</definedName>
    <definedName name="MORTERO12">#REF!</definedName>
    <definedName name="mortero12i" localSheetId="2">#REF!</definedName>
    <definedName name="mortero12i">#REF!</definedName>
    <definedName name="MORTERO13">#REF!</definedName>
    <definedName name="MORTERO14">#REF!</definedName>
    <definedName name="MOTO">#REF!</definedName>
    <definedName name="MOTO3">#REF!</definedName>
    <definedName name="MOTOBOMBA" localSheetId="2">#REF!</definedName>
    <definedName name="MOTOBOMBA">#REF!</definedName>
    <definedName name="MOTOBOMBAITEM" localSheetId="2">#REF!</definedName>
    <definedName name="MOTOBOMBAITEM">#REF!</definedName>
    <definedName name="MOTONIVELADORA">#REF!</definedName>
    <definedName name="Motoniveladora__potencia_215_HP__ancho_de_cuchilla_4_27_m__peso_18_ton." localSheetId="2">#REF!</definedName>
    <definedName name="Motoniveladora__potencia_215_HP__ancho_de_cuchilla_4_27_m__peso_18_ton.">#REF!</definedName>
    <definedName name="Motor">#REF!</definedName>
    <definedName name="mpio" localSheetId="2">#REF!</definedName>
    <definedName name="mpio">#REF!</definedName>
    <definedName name="MPMDetail" localSheetId="2">#REF!</definedName>
    <definedName name="MPMDetail">#REF!</definedName>
    <definedName name="MPMHeading" localSheetId="2">#REF!</definedName>
    <definedName name="MPMHeading">#REF!</definedName>
    <definedName name="MPP">#REF!</definedName>
    <definedName name="mr" localSheetId="2">#REF!</definedName>
    <definedName name="mr">#REF!</definedName>
    <definedName name="MRLART" localSheetId="1">#REF!</definedName>
    <definedName name="MRLART" localSheetId="6">#REF!</definedName>
    <definedName name="MRLART" localSheetId="0">#REF!</definedName>
    <definedName name="MRLART">#REF!</definedName>
    <definedName name="MRSUPDET" localSheetId="1">#REF!</definedName>
    <definedName name="MRSUPDET" localSheetId="6">#REF!</definedName>
    <definedName name="MRSUPDET" localSheetId="0">#REF!</definedName>
    <definedName name="MRSUPDET">#REF!</definedName>
    <definedName name="Mtz_Avance" localSheetId="1">#REF!</definedName>
    <definedName name="Mtz_Avance" localSheetId="6">#REF!</definedName>
    <definedName name="Mtz_Avance" localSheetId="0">#REF!</definedName>
    <definedName name="Mtz_Avance">#REF!</definedName>
    <definedName name="MU" localSheetId="2">#REF!</definedName>
    <definedName name="MU">#REF!</definedName>
    <definedName name="municipio" localSheetId="2">#REF!</definedName>
    <definedName name="municipio">#REF!</definedName>
    <definedName name="municipios">#REF!</definedName>
    <definedName name="MURO" localSheetId="2">#REF!</definedName>
    <definedName name="MURO">#REF!</definedName>
    <definedName name="MUROALAVISTA" localSheetId="2">#REF!</definedName>
    <definedName name="MUROALAVISTA">#REF!</definedName>
    <definedName name="MUROBC" localSheetId="2">#REF!</definedName>
    <definedName name="MUROBC">#REF!</definedName>
    <definedName name="MUROBLOQUE" localSheetId="2">#REF!</definedName>
    <definedName name="MUROBLOQUE">#REF!</definedName>
    <definedName name="murocontencion" localSheetId="2">#REF!</definedName>
    <definedName name="murocontencion">#REF!</definedName>
    <definedName name="MUROLADRILLOVISTA">#REF!</definedName>
    <definedName name="MUROSOGA">#REF!</definedName>
    <definedName name="MUROTIZON">#REF!</definedName>
    <definedName name="MUROTOLETE">#REF!</definedName>
    <definedName name="Mv" localSheetId="1">#REF!</definedName>
    <definedName name="Mv" localSheetId="6">#REF!</definedName>
    <definedName name="Mv" localSheetId="0">#REF!</definedName>
    <definedName name="Mv">#REF!</definedName>
    <definedName name="MZ">#REF!</definedName>
    <definedName name="n" localSheetId="1"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7" hidden="1">{"via1",#N/A,TRUE,"general";"via2",#N/A,TRUE,"general";"via3",#N/A,TRUE,"general"}</definedName>
    <definedName name="n" localSheetId="6" hidden="1">{"via1",#N/A,TRUE,"general";"via2",#N/A,TRUE,"general";"via3",#N/A,TRUE,"general"}</definedName>
    <definedName name="N" localSheetId="2">IF(ISERROR(NA),"",NA)</definedName>
    <definedName name="n" localSheetId="0" hidden="1">{"via1",#N/A,TRUE,"general";"via2",#N/A,TRUE,"general";"via3",#N/A,TRUE,"general"}</definedName>
    <definedName name="n" hidden="1">{"via1",#N/A,TRUE,"general";"via2",#N/A,TRUE,"general";"via3",#N/A,TRUE,"general"}</definedName>
    <definedName name="N.BAT" localSheetId="2">#REF!</definedName>
    <definedName name="N.BAT">#REF!</definedName>
    <definedName name="N11.4" localSheetId="2">#REF!</definedName>
    <definedName name="N11.4">#REF!</definedName>
    <definedName name="N115KV" localSheetId="2">#REF!</definedName>
    <definedName name="N115KV">#REF!</definedName>
    <definedName name="N220V">#REF!</definedName>
    <definedName name="N34.5">#REF!</definedName>
    <definedName name="NA">#REF!</definedName>
    <definedName name="Nada" localSheetId="6">#REF!</definedName>
    <definedName name="NADA" localSheetId="2">#REF!</definedName>
    <definedName name="Nada">#REF!</definedName>
    <definedName name="Nafta_2">#REF!</definedName>
    <definedName name="Nafta2">#REF!</definedName>
    <definedName name="Nafta3">#REF!</definedName>
    <definedName name="nb" localSheetId="2">#REF!</definedName>
    <definedName name="nb">#REF!</definedName>
    <definedName name="nbv" localSheetId="2">#REF!</definedName>
    <definedName name="nbv">#REF!</definedName>
    <definedName name="nbvnv" localSheetId="1"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localSheetId="6" hidden="1">{"via1",#N/A,TRUE,"general";"via2",#N/A,TRUE,"general";"via3",#N/A,TRUE,"general"}</definedName>
    <definedName name="nbvnv" localSheetId="2">#REF!</definedName>
    <definedName name="nbvnv" localSheetId="0" hidden="1">{"via1",#N/A,TRUE,"general";"via2",#N/A,TRUE,"general";"via3",#N/A,TRUE,"general"}</definedName>
    <definedName name="nbvnv" hidden="1">{"via1",#N/A,TRUE,"general";"via2",#N/A,TRUE,"general";"via3",#N/A,TRUE,"general"}</definedName>
    <definedName name="Nc" localSheetId="2">#REF!</definedName>
    <definedName name="Nc">#REF!</definedName>
    <definedName name="Nd" localSheetId="2">#REF!</definedName>
    <definedName name="Nd">#REF!</definedName>
    <definedName name="ndbdbd" localSheetId="2">#REF!</definedName>
    <definedName name="ndbdbd">#REF!</definedName>
    <definedName name="NDHS" localSheetId="1"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6" hidden="1">{"TAB1",#N/A,TRUE,"GENERAL";"TAB2",#N/A,TRUE,"GENERAL";"TAB3",#N/A,TRUE,"GENERAL";"TAB4",#N/A,TRUE,"GENERAL";"TAB5",#N/A,TRUE,"GENERAL"}</definedName>
    <definedName name="NDHS" localSheetId="2">#REF!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 localSheetId="2">#REF!</definedName>
    <definedName name="Ne">#REF!</definedName>
    <definedName name="nece.cab" localSheetId="2">#REF!</definedName>
    <definedName name="nece.cab">#REF!</definedName>
    <definedName name="NEOLAI" localSheetId="2">#REF!</definedName>
    <definedName name="NEOLAI">#REF!</definedName>
    <definedName name="NES">#REF!</definedName>
    <definedName name="nf" localSheetId="1"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6" hidden="1">{"TAB1",#N/A,TRUE,"GENERAL";"TAB2",#N/A,TRUE,"GENERAL";"TAB3",#N/A,TRUE,"GENERAL";"TAB4",#N/A,TRUE,"GENERAL";"TAB5",#N/A,TRUE,"GENERAL"}</definedName>
    <definedName name="nf" localSheetId="2">#REF!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7" hidden="1">{"via1",#N/A,TRUE,"general";"via2",#N/A,TRUE,"general";"via3",#N/A,TRUE,"general"}</definedName>
    <definedName name="nfg" localSheetId="6" hidden="1">{"via1",#N/A,TRUE,"general";"via2",#N/A,TRUE,"general";"via3",#N/A,TRUE,"general"}</definedName>
    <definedName name="nfg" localSheetId="2">#REF!</definedName>
    <definedName name="nfg" localSheetId="0" hidden="1">{"via1",#N/A,TRUE,"general";"via2",#N/A,TRUE,"general";"via3",#N/A,TRUE,"general"}</definedName>
    <definedName name="nfg" hidden="1">{"via1",#N/A,TRUE,"general";"via2",#N/A,TRUE,"general";"via3",#N/A,TRUE,"general"}</definedName>
    <definedName name="NFGHRTY" localSheetId="3" hidden="1">#REF!</definedName>
    <definedName name="NFGHRTY" localSheetId="4" hidden="1">#REF!</definedName>
    <definedName name="NFGHRTY" localSheetId="2" hidden="1">#REF!</definedName>
    <definedName name="NFGHRTY" hidden="1">#REF!</definedName>
    <definedName name="nfgn" localSheetId="1"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6" hidden="1">{"via1",#N/A,TRUE,"general";"via2",#N/A,TRUE,"general";"via3",#N/A,TRUE,"general"}</definedName>
    <definedName name="nfgn" localSheetId="2">#REF!</definedName>
    <definedName name="nfgn" localSheetId="0" hidden="1">{"via1",#N/A,TRUE,"general";"via2",#N/A,TRUE,"general";"via3",#N/A,TRUE,"general"}</definedName>
    <definedName name="nfgn" hidden="1">{"via1",#N/A,TRUE,"general";"via2",#N/A,TRUE,"general";"via3",#N/A,TRUE,"general"}</definedName>
    <definedName name="ng" localSheetId="1">#REF!</definedName>
    <definedName name="ng" localSheetId="6">#REF!</definedName>
    <definedName name="Ng" localSheetId="2">#REF!</definedName>
    <definedName name="ng" localSheetId="0">#REF!</definedName>
    <definedName name="ng">#REF!</definedName>
    <definedName name="ngdn" localSheetId="1"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6" hidden="1">{"TAB1",#N/A,TRUE,"GENERAL";"TAB2",#N/A,TRUE,"GENERAL";"TAB3",#N/A,TRUE,"GENERAL";"TAB4",#N/A,TRUE,"GENERAL";"TAB5",#N/A,TRUE,"GENERAL"}</definedName>
    <definedName name="ngdn" localSheetId="2">#REF!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7" hidden="1">{"via1",#N/A,TRUE,"general";"via2",#N/A,TRUE,"general";"via3",#N/A,TRUE,"general"}</definedName>
    <definedName name="ngfh" localSheetId="6" hidden="1">{"via1",#N/A,TRUE,"general";"via2",#N/A,TRUE,"general";"via3",#N/A,TRUE,"general"}</definedName>
    <definedName name="ngfh" localSheetId="2">#REF!</definedName>
    <definedName name="ngfh" localSheetId="0" hidden="1">{"via1",#N/A,TRUE,"general";"via2",#N/A,TRUE,"general";"via3",#N/A,TRUE,"general"}</definedName>
    <definedName name="ngfh" hidden="1">{"via1",#N/A,TRUE,"general";"via2",#N/A,TRUE,"general";"via3",#N/A,TRUE,"general"}</definedName>
    <definedName name="NH">#REF!</definedName>
    <definedName name="NHG" localSheetId="2">#REF!</definedName>
    <definedName name="NHG">#REF!</definedName>
    <definedName name="nhn" localSheetId="1"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localSheetId="6" hidden="1">{"via1",#N/A,TRUE,"general";"via2",#N/A,TRUE,"general";"via3",#N/A,TRUE,"general"}</definedName>
    <definedName name="nhn" localSheetId="2">#REF!</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2">#REF!</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7" hidden="1">{"via1",#N/A,TRUE,"general";"via2",#N/A,TRUE,"general";"via3",#N/A,TRUE,"general"}</definedName>
    <definedName name="nhndr" localSheetId="6" hidden="1">{"via1",#N/A,TRUE,"general";"via2",#N/A,TRUE,"general";"via3",#N/A,TRUE,"general"}</definedName>
    <definedName name="nhndr" localSheetId="2">#REF!</definedName>
    <definedName name="nhndr" localSheetId="0" hidden="1">{"via1",#N/A,TRUE,"general";"via2",#N/A,TRUE,"general";"via3",#N/A,TRUE,"general"}</definedName>
    <definedName name="nhndr" hidden="1">{"via1",#N/A,TRUE,"general";"via2",#N/A,TRUE,"general";"via3",#N/A,TRUE,"general"}</definedName>
    <definedName name="ninguno" localSheetId="2">#REF!</definedName>
    <definedName name="ninguno">#REF!</definedName>
    <definedName name="NIPLE_DE_1_2__ROSCADO_DE_HG_x_L__3_PULGADAS" localSheetId="2">#REF!</definedName>
    <definedName name="NIPLE_DE_1_2__ROSCADO_DE_HG_x_L__3_PULGADAS">#REF!</definedName>
    <definedName name="NIPLE_DE_3__B_x_EL_L__0.25_MTS" localSheetId="2">#REF!</definedName>
    <definedName name="NIPLE_DE_3__B_x_EL_L__0.25_MTS">#REF!</definedName>
    <definedName name="NIPLE_DE_4__B_x_EL_L__0.25_MTS">#REF!</definedName>
    <definedName name="NIPLE_L__0.25">#REF!</definedName>
    <definedName name="Nit">#REF!</definedName>
    <definedName name="Nivel1" localSheetId="2">#REF!</definedName>
    <definedName name="Nivel1">#REF!</definedName>
    <definedName name="Nivel2" localSheetId="2">#REF!</definedName>
    <definedName name="Nivel2">#REF!</definedName>
    <definedName name="Nivel3" localSheetId="2">#REF!</definedName>
    <definedName name="Nivel3">#REF!</definedName>
    <definedName name="Nivel4">#REF!</definedName>
    <definedName name="NJH">#REF!</definedName>
    <definedName name="NM">#REF!</definedName>
    <definedName name="Nmax" localSheetId="1">#REF!</definedName>
    <definedName name="Nmax" localSheetId="6">#REF!</definedName>
    <definedName name="Nmax" localSheetId="0">#REF!</definedName>
    <definedName name="Nmax">#REF!</definedName>
    <definedName name="nmdlf" localSheetId="1">#REF!</definedName>
    <definedName name="nmdlf" localSheetId="6">#REF!</definedName>
    <definedName name="nmdlf" localSheetId="0">#REF!</definedName>
    <definedName name="nmdlf">#REF!</definedName>
    <definedName name="nmmmm" localSheetId="1"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localSheetId="6" hidden="1">{"via1",#N/A,TRUE,"general";"via2",#N/A,TRUE,"general";"via3",#N/A,TRUE,"general"}</definedName>
    <definedName name="nmmmm" localSheetId="2">#REF!</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localSheetId="6" hidden="1">{"TAB1",#N/A,TRUE,"GENERAL";"TAB2",#N/A,TRUE,"GENERAL";"TAB3",#N/A,TRUE,"GENERAL";"TAB4",#N/A,TRUE,"GENERAL";"TAB5",#N/A,TRUE,"GENERAL"}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#REF!</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localSheetId="6" hidden="1">{"TAB1",#N/A,TRUE,"GENERAL";"TAB2",#N/A,TRUE,"GENERAL";"TAB3",#N/A,TRUE,"GENERAL";"TAB4",#N/A,TRUE,"GENERAL";"TAB5",#N/A,TRUE,"GENERAL"}</definedName>
    <definedName name="NNN" localSheetId="2">#REF!</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7" hidden="1">{"via1",#N/A,TRUE,"general";"via2",#N/A,TRUE,"general";"via3",#N/A,TRUE,"general"}</definedName>
    <definedName name="nnnhd" localSheetId="6" hidden="1">{"via1",#N/A,TRUE,"general";"via2",#N/A,TRUE,"general";"via3",#N/A,TRUE,"general"}</definedName>
    <definedName name="nnnhd" localSheetId="2">#REF!</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localSheetId="6" hidden="1">{"via1",#N/A,TRUE,"general";"via2",#N/A,TRUE,"general";"via3",#N/A,TRUE,"general"}</definedName>
    <definedName name="nnnnn" localSheetId="2">#REF!</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2">#REF!</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#REF!</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7" hidden="1">{"via1",#N/A,TRUE,"general";"via2",#N/A,TRUE,"general";"via3",#N/A,TRUE,"general"}</definedName>
    <definedName name="nnnnnh" localSheetId="6" hidden="1">{"via1",#N/A,TRUE,"general";"via2",#N/A,TRUE,"general";"via3",#N/A,TRUE,"general"}</definedName>
    <definedName name="nnnnnh" localSheetId="2">#REF!</definedName>
    <definedName name="nnnnnh" localSheetId="0" hidden="1">{"via1",#N/A,TRUE,"general";"via2",#N/A,TRUE,"general";"via3",#N/A,TRUE,"general"}</definedName>
    <definedName name="nnnnnh" hidden="1">{"via1",#N/A,TRUE,"general";"via2",#N/A,TRUE,"general";"via3",#N/A,TRUE,"general"}</definedName>
    <definedName name="NO" localSheetId="1">'APU (Entidad) '!ERR</definedName>
    <definedName name="NO" localSheetId="3">CRONOGRAMA!ERR</definedName>
    <definedName name="NO" localSheetId="4">'FLUJO DE FONDOS'!ERR</definedName>
    <definedName name="NO" localSheetId="7">'INDICAR CÓDIGO DEL ITEM DE PAGO'!ERR</definedName>
    <definedName name="NO" localSheetId="6">'MEMORIAS (Entidad) (2)'!ERR</definedName>
    <definedName name="NO" localSheetId="2">'MEMORIAS DE CÁLCULO OK'!ERR</definedName>
    <definedName name="NO" localSheetId="0">'PRESUPUESTO OFICIAL (Entidad.)'!ERR</definedName>
    <definedName name="NO">[0]!ERR</definedName>
    <definedName name="NO_1">"[0]!err"</definedName>
    <definedName name="No_desarrolladas" localSheetId="3">#REF!,#REF!,#REF!,#REF!</definedName>
    <definedName name="No_desarrolladas" localSheetId="4">#REF!,#REF!,#REF!,#REF!</definedName>
    <definedName name="No_desarrolladas">#REF!,#REF!,#REF!,#REF!</definedName>
    <definedName name="NoFacturable" localSheetId="2">#REF!</definedName>
    <definedName name="NoFacturable">#REF!</definedName>
    <definedName name="NOM">#REF!</definedName>
    <definedName name="NOMBRE" localSheetId="1">#REF!</definedName>
    <definedName name="NOMBRE" localSheetId="7">#REF!</definedName>
    <definedName name="NOMBRE" localSheetId="6">#REF!</definedName>
    <definedName name="NOMBRE" localSheetId="2">#REF!</definedName>
    <definedName name="NOMBRE" localSheetId="0">#REF!</definedName>
    <definedName name="NOMBRE">#REF!</definedName>
    <definedName name="NOMBRE_2" localSheetId="2">#REF!</definedName>
    <definedName name="NOMBRE_2">#REF!</definedName>
    <definedName name="NOMBRE1" localSheetId="2">#REF!</definedName>
    <definedName name="NOMBRE1">#REF!</definedName>
    <definedName name="NOMBRE2" localSheetId="2">#REF!</definedName>
    <definedName name="NOMBRE2">#REF!</definedName>
    <definedName name="NOMBRE3" localSheetId="2">#REF!</definedName>
    <definedName name="NOMBRE3">#REF!</definedName>
    <definedName name="NombreCoordinador" localSheetId="1">#REF!</definedName>
    <definedName name="NombreCoordinador" localSheetId="6">#REF!</definedName>
    <definedName name="NombreCoordinador" localSheetId="0">#REF!</definedName>
    <definedName name="NombreCoordinador">#REF!</definedName>
    <definedName name="NombreDependencia">#REF!</definedName>
    <definedName name="NOMBREOBRA" localSheetId="2">#REF!</definedName>
    <definedName name="NOMBREOBRA">#REF!</definedName>
    <definedName name="NombreProyecto">#REF!</definedName>
    <definedName name="NombreVicepresidencia">#REF!</definedName>
    <definedName name="Norte">#REF!</definedName>
    <definedName name="NORTERO">#REF!</definedName>
    <definedName name="NOV">#REF!</definedName>
    <definedName name="novafort160">#REF!</definedName>
    <definedName name="novafort200">#REF!</definedName>
    <definedName name="NPAGE">#REF!</definedName>
    <definedName name="nr" localSheetId="2">#REF!</definedName>
    <definedName name="nr">#REF!</definedName>
    <definedName name="nt" localSheetId="2">#REF!</definedName>
    <definedName name="nt">#REF!</definedName>
    <definedName name="NUEVO" localSheetId="1">#REF!</definedName>
    <definedName name="NUEVO" localSheetId="7">#REF!</definedName>
    <definedName name="NUEVO" localSheetId="6">#REF!</definedName>
    <definedName name="NUEVO" localSheetId="0">#REF!</definedName>
    <definedName name="NUEVO">#REF!</definedName>
    <definedName name="Num">#REF!</definedName>
    <definedName name="Num_Pmt_Per_Year" localSheetId="1">#REF!</definedName>
    <definedName name="Num_Pmt_Per_Year" localSheetId="6">#REF!</definedName>
    <definedName name="Num_Pmt_Per_Year" localSheetId="0">#REF!</definedName>
    <definedName name="Num_Pmt_Per_Year">#REF!</definedName>
    <definedName name="Number_of_Payments" localSheetId="1">MATCH(0.01,'APU (Entidad) '!End_Bal,-1)+1</definedName>
    <definedName name="Number_of_Payments" localSheetId="3">MATCH(0.01,End_Bal,-1)+1</definedName>
    <definedName name="Number_of_Payments" localSheetId="4">MATCH(0.01,End_Bal,-1)+1</definedName>
    <definedName name="Number_of_Payments" localSheetId="6">MATCH(0.01,'MEMORIAS (Entidad) (2)'!End_Bal,-1)+1</definedName>
    <definedName name="Number_of_Payments" localSheetId="2">MATCH(0.01,End_Bal,-1)+1</definedName>
    <definedName name="Number_of_Payments" localSheetId="0">MATCH(0.01,'PRESUPUESTO OFICIAL (Entidad.)'!End_Bal,-1)+1</definedName>
    <definedName name="Number_of_Payments">MATCH(0.01,End_Bal,-1)+1</definedName>
    <definedName name="Numeral" localSheetId="2">#REF!</definedName>
    <definedName name="Numeral">#REF!</definedName>
    <definedName name="Numero" localSheetId="2">#REF!</definedName>
    <definedName name="Numero">#REF!</definedName>
    <definedName name="NUNI" localSheetId="2">#REF!</definedName>
    <definedName name="NUNI">#REF!</definedName>
    <definedName name="nxn" localSheetId="1"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localSheetId="6" hidden="1">{"via1",#N/A,TRUE,"general";"via2",#N/A,TRUE,"general";"via3",#N/A,TRUE,"general"}</definedName>
    <definedName name="NXN" localSheetId="2" hidden="1">{#N/A,#N/A,TRUE,"INGENIERIA";#N/A,#N/A,TRUE,"COMPRAS";#N/A,#N/A,TRUE,"DIRECCION";#N/A,#N/A,TRUE,"RESUMEN"}</definedName>
    <definedName name="nxn" localSheetId="0" hidden="1">{"via1",#N/A,TRUE,"general";"via2",#N/A,TRUE,"general";"via3",#N/A,TRUE,"general"}</definedName>
    <definedName name="nxn" hidden="1">{"via1",#N/A,TRUE,"general";"via2",#N/A,TRUE,"general";"via3",#N/A,TRUE,"general"}</definedName>
    <definedName name="ñ" localSheetId="2">#REF!</definedName>
    <definedName name="ñ">#REF!</definedName>
    <definedName name="ñl" localSheetId="2">#REF!</definedName>
    <definedName name="ñl">#REF!</definedName>
    <definedName name="ññ" localSheetId="2">#REF!</definedName>
    <definedName name="ññ">#REF!</definedName>
    <definedName name="ÑÑ_1">"[0]!err"</definedName>
    <definedName name="ÑÑÑ" localSheetId="2">#REF!</definedName>
    <definedName name="ÑÑÑ">#REF!</definedName>
    <definedName name="ñok" localSheetId="2">#REF!</definedName>
    <definedName name="ñok">#REF!</definedName>
    <definedName name="ñp" localSheetId="2">#REF!</definedName>
    <definedName name="ñp">#REF!</definedName>
    <definedName name="ñpñpñ" localSheetId="1"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localSheetId="6" hidden="1">{"via1",#N/A,TRUE,"general";"via2",#N/A,TRUE,"general";"via3",#N/A,TRUE,"general"}</definedName>
    <definedName name="ñpñpñ" localSheetId="2">#REF!</definedName>
    <definedName name="ñpñpñ" localSheetId="0" hidden="1">{"via1",#N/A,TRUE,"general";"via2",#N/A,TRUE,"general";"via3",#N/A,TRUE,"general"}</definedName>
    <definedName name="ñpñpñ" hidden="1">{"via1",#N/A,TRUE,"general";"via2",#N/A,TRUE,"general";"via3",#N/A,TRUE,"general"}</definedName>
    <definedName name="ñpo" localSheetId="2">#REF!</definedName>
    <definedName name="ñpo">#REF!</definedName>
    <definedName name="O" localSheetId="2">#REF!</definedName>
    <definedName name="O">#REF!</definedName>
    <definedName name="º1" localSheetId="1">#REF!</definedName>
    <definedName name="º1" localSheetId="7">#REF!</definedName>
    <definedName name="º1" localSheetId="6">#REF!</definedName>
    <definedName name="º1" localSheetId="0">#REF!</definedName>
    <definedName name="º1">#REF!</definedName>
    <definedName name="o9o9" localSheetId="1"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localSheetId="6" hidden="1">{"via1",#N/A,TRUE,"general";"via2",#N/A,TRUE,"general";"via3",#N/A,TRUE,"general"}</definedName>
    <definedName name="o9o9" localSheetId="2">#REF!</definedName>
    <definedName name="o9o9" localSheetId="0" hidden="1">{"via1",#N/A,TRUE,"general";"via2",#N/A,TRUE,"general";"via3",#N/A,TRUE,"general"}</definedName>
    <definedName name="o9o9" hidden="1">{"via1",#N/A,TRUE,"general";"via2",#N/A,TRUE,"general";"via3",#N/A,TRUE,"general"}</definedName>
    <definedName name="OBJ">#REF!</definedName>
    <definedName name="ObjetivoProyecto" localSheetId="1">#REF!</definedName>
    <definedName name="ObjetivoProyecto" localSheetId="6">#REF!</definedName>
    <definedName name="ObjetivoProyecto" localSheetId="0">#REF!</definedName>
    <definedName name="ObjetivoProyecto">#REF!</definedName>
    <definedName name="OBJETO" localSheetId="2">#REF!</definedName>
    <definedName name="OBJETO">#REF!</definedName>
    <definedName name="Obra" localSheetId="1">#REF!</definedName>
    <definedName name="Obra" localSheetId="7">#REF!</definedName>
    <definedName name="Obra" localSheetId="6">#REF!</definedName>
    <definedName name="Obra" localSheetId="2">#REF!</definedName>
    <definedName name="Obra" localSheetId="0">#REF!</definedName>
    <definedName name="Obra">#REF!</definedName>
    <definedName name="obras" hidden="1">#REF!</definedName>
    <definedName name="OBRAS_ADICIONALES">#REF!</definedName>
    <definedName name="obras1" localSheetId="1">DATE(YEAR(#REF!),MONTH(#REF!)+Payment_Number,DAY(#REF!))</definedName>
    <definedName name="obras1" localSheetId="3">DATE(YEAR(#REF!),MONTH(#REF!)+Payment_Number,DAY(#REF!))</definedName>
    <definedName name="obras1" localSheetId="4">DATE(YEAR(#REF!),MONTH(#REF!)+Payment_Number,DAY(#REF!))</definedName>
    <definedName name="obras1" localSheetId="6">DATE(YEAR(#REF!),MONTH(#REF!)+Payment_Number,DAY(#REF!))</definedName>
    <definedName name="obras1" localSheetId="2">DATE(YEAR(#REF!),MONTH(#REF!)+Payment_Number,DAY(#REF!))</definedName>
    <definedName name="obras1" localSheetId="0">DATE(YEAR(#REF!),MONTH(#REF!)+Payment_Number,DAY(#REF!))</definedName>
    <definedName name="obras1">DATE(YEAR(#REF!),MONTH(#REF!)+Payment_Number,DAY(#REF!))</definedName>
    <definedName name="obras11" localSheetId="1" hidden="1">#REF!</definedName>
    <definedName name="obras11" localSheetId="6" hidden="1">#REF!</definedName>
    <definedName name="obras11" localSheetId="0" hidden="1">#REF!</definedName>
    <definedName name="obras11" hidden="1">#REF!</definedName>
    <definedName name="obras111" localSheetId="1">DATE(YEAR(#REF!),MONTH(#REF!)+Payment_Number,DAY(#REF!))</definedName>
    <definedName name="obras111" localSheetId="3">DATE(YEAR(#REF!),MONTH(#REF!)+Payment_Number,DAY(#REF!))</definedName>
    <definedName name="obras111" localSheetId="4">DATE(YEAR(#REF!),MONTH(#REF!)+Payment_Number,DAY(#REF!))</definedName>
    <definedName name="obras111" localSheetId="6">DATE(YEAR(#REF!),MONTH(#REF!)+Payment_Number,DAY(#REF!))</definedName>
    <definedName name="obras111" localSheetId="2">DATE(YEAR(#REF!),MONTH(#REF!)+Payment_Number,DAY(#REF!))</definedName>
    <definedName name="obras111" localSheetId="0">DATE(YEAR(#REF!),MONTH(#REF!)+Payment_Number,DAY(#REF!))</definedName>
    <definedName name="obras111">DATE(YEAR(#REF!),MONTH(#REF!)+Payment_Number,DAY(#REF!))</definedName>
    <definedName name="OBRASEXTERIORES.URBANISMO" localSheetId="2">#REF!</definedName>
    <definedName name="OBRASEXTERIORES.URBANISMO">#REF!</definedName>
    <definedName name="OBRE" localSheetId="2">#REF!</definedName>
    <definedName name="OBRE">#REF!</definedName>
    <definedName name="obrero" localSheetId="2">#REF!</definedName>
    <definedName name="obrero">#REF!</definedName>
    <definedName name="OCD" localSheetId="1">#REF!</definedName>
    <definedName name="OCD" localSheetId="6">#REF!</definedName>
    <definedName name="OCD" localSheetId="0">#REF!</definedName>
    <definedName name="OCD">#REF!</definedName>
    <definedName name="OCD1_1" localSheetId="1">#REF!</definedName>
    <definedName name="OCD1_1" localSheetId="6">#REF!</definedName>
    <definedName name="OCD1_1" localSheetId="0">#REF!</definedName>
    <definedName name="OCD1_1">#REF!</definedName>
    <definedName name="OCD1_1_1" localSheetId="1">#REF!</definedName>
    <definedName name="OCD1_1_1" localSheetId="6">#REF!</definedName>
    <definedName name="OCD1_1_1" localSheetId="0">#REF!</definedName>
    <definedName name="OCD1_1_1">#REF!</definedName>
    <definedName name="OCI" localSheetId="1">#REF!</definedName>
    <definedName name="OCI" localSheetId="6">#REF!</definedName>
    <definedName name="OCI" localSheetId="0">#REF!</definedName>
    <definedName name="OCI">#REF!</definedName>
    <definedName name="OCI1_1" localSheetId="1">#REF!</definedName>
    <definedName name="OCI1_1" localSheetId="6">#REF!</definedName>
    <definedName name="OCI1_1" localSheetId="0">#REF!</definedName>
    <definedName name="OCI1_1">#REF!</definedName>
    <definedName name="OCI1_1_1">#REF!</definedName>
    <definedName name="OCT" localSheetId="2">#REF!</definedName>
    <definedName name="OCT">#REF!</definedName>
    <definedName name="OCTUBRE" localSheetId="1"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 localSheetId="2">#REF!</definedName>
    <definedName name="OF">#REF!</definedName>
    <definedName name="OFI" localSheetId="2">#REF!</definedName>
    <definedName name="OFI">#REF!</definedName>
    <definedName name="OFICIAL">#REF!</definedName>
    <definedName name="OFICIALGRANITERO" localSheetId="2">#REF!</definedName>
    <definedName name="OFICIALGRANITERO">#REF!</definedName>
    <definedName name="OFICIALIII" localSheetId="2">#REF!</definedName>
    <definedName name="OFICIALIII">#REF!</definedName>
    <definedName name="OFICIALS">#REF!</definedName>
    <definedName name="Oficina" localSheetId="2">#REF!</definedName>
    <definedName name="Oficina">#REF!</definedName>
    <definedName name="oiret" localSheetId="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6" hidden="1">{"TAB1",#N/A,TRUE,"GENERAL";"TAB2",#N/A,TRUE,"GENERAL";"TAB3",#N/A,TRUE,"GENERAL";"TAB4",#N/A,TRUE,"GENERAL";"TAB5",#N/A,TRUE,"GENERAL"}</definedName>
    <definedName name="oiret" localSheetId="2">#REF!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#REF!</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7" hidden="1">{"via1",#N/A,TRUE,"general";"via2",#N/A,TRUE,"general";"via3",#N/A,TRUE,"general"}</definedName>
    <definedName name="OIUOIU" localSheetId="6" hidden="1">{"via1",#N/A,TRUE,"general";"via2",#N/A,TRUE,"general";"via3",#N/A,TRUE,"general"}</definedName>
    <definedName name="OIUOIU" localSheetId="2">#REF!</definedName>
    <definedName name="OIUOIU" localSheetId="0" hidden="1">{"via1",#N/A,TRUE,"general";"via2",#N/A,TRUE,"general";"via3",#N/A,TRUE,"general"}</definedName>
    <definedName name="OIUOIU" hidden="1">{"via1",#N/A,TRUE,"general";"via2",#N/A,TRUE,"general";"via3",#N/A,TRUE,"general"}</definedName>
    <definedName name="Ojo" hidden="1">#N/A</definedName>
    <definedName name="OLE_LINK5" localSheetId="3">#REF!</definedName>
    <definedName name="OLE_LINK5" localSheetId="4">#REF!</definedName>
    <definedName name="OLE_LINK5" localSheetId="2">#REF!</definedName>
    <definedName name="OLE_LINK5">#REF!</definedName>
    <definedName name="OM" localSheetId="2">#REF!</definedName>
    <definedName name="OM">#REF!</definedName>
    <definedName name="OnceThru">0</definedName>
    <definedName name="OÑ" localSheetId="1">#REF!</definedName>
    <definedName name="OÑ" localSheetId="6">#REF!</definedName>
    <definedName name="OÑ" localSheetId="0">#REF!</definedName>
    <definedName name="OÑ">#REF!</definedName>
    <definedName name="oo">#REF!</definedName>
    <definedName name="OOL">#REF!</definedName>
    <definedName name="ooo" localSheetId="1"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localSheetId="6" hidden="1">{"via1",#N/A,TRUE,"general";"via2",#N/A,TRUE,"general";"via3",#N/A,TRUE,"general"}</definedName>
    <definedName name="ooo" localSheetId="2">#REF!</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2">#REF!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7" hidden="1">{"via1",#N/A,TRUE,"general";"via2",#N/A,TRUE,"general";"via3",#N/A,TRUE,"general"}</definedName>
    <definedName name="oooos" localSheetId="6" hidden="1">{"via1",#N/A,TRUE,"general";"via2",#N/A,TRUE,"general";"via3",#N/A,TRUE,"general"}</definedName>
    <definedName name="oooos" localSheetId="2">#REF!</definedName>
    <definedName name="oooos" localSheetId="0" hidden="1">{"via1",#N/A,TRUE,"general";"via2",#N/A,TRUE,"general";"via3",#N/A,TRUE,"general"}</definedName>
    <definedName name="oooos" hidden="1">{"via1",#N/A,TRUE,"general";"via2",#N/A,TRUE,"general";"via3",#N/A,TRUE,"general"}</definedName>
    <definedName name="opcion">#REF!</definedName>
    <definedName name="ope">30000</definedName>
    <definedName name="Operario" localSheetId="1">#REF!</definedName>
    <definedName name="Operario" localSheetId="6">#REF!</definedName>
    <definedName name="Operario" localSheetId="0">#REF!</definedName>
    <definedName name="Operario">#REF!</definedName>
    <definedName name="OR" localSheetId="1">#REF!</definedName>
    <definedName name="OR" localSheetId="6">#REF!</definedName>
    <definedName name="OR" localSheetId="0">#REF!</definedName>
    <definedName name="OR">#REF!</definedName>
    <definedName name="ORIGEN" localSheetId="1">#REF!</definedName>
    <definedName name="ORIGEN" localSheetId="6">#REF!</definedName>
    <definedName name="ORIGEN" localSheetId="0">#REF!</definedName>
    <definedName name="ORIGEN">#REF!</definedName>
    <definedName name="OrigenConsultoria">#REF!</definedName>
    <definedName name="OrigenObra">#REF!</definedName>
    <definedName name="ORIGINAL" localSheetId="1"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ancesa_6100" localSheetId="2">#REF!</definedName>
    <definedName name="Orinal_Mancesa_6100">#REF!</definedName>
    <definedName name="ORINALES" localSheetId="2">#REF!</definedName>
    <definedName name="ORINALES">#REF!</definedName>
    <definedName name="ORO" localSheetId="2">#REF!</definedName>
    <definedName name="ORO">#REF!</definedName>
    <definedName name="OROZCO" localSheetId="1" hidden="1">#REF!</definedName>
    <definedName name="OROZCO" localSheetId="3" hidden="1">#REF!</definedName>
    <definedName name="OROZCO" localSheetId="4" hidden="1">#REF!</definedName>
    <definedName name="OROZCO" localSheetId="6" hidden="1">#REF!</definedName>
    <definedName name="OROZCO" localSheetId="0" hidden="1">#REF!</definedName>
    <definedName name="OROZCO" hidden="1">#REF!</definedName>
    <definedName name="os" localSheetId="2">#REF!</definedName>
    <definedName name="os">#REF!</definedName>
    <definedName name="OSCAR" localSheetId="2" hidden="1">#REF!</definedName>
    <definedName name="OSCAR" hidden="1">#REF!</definedName>
    <definedName name="otrocd" localSheetId="2">#REF!</definedName>
    <definedName name="otrocd">#REF!</definedName>
    <definedName name="otroci">#REF!</definedName>
    <definedName name="otroimprev">#REF!</definedName>
    <definedName name="otros">#REF!</definedName>
    <definedName name="OTROS1" localSheetId="1">#REF!</definedName>
    <definedName name="OTROS1" localSheetId="6">#REF!</definedName>
    <definedName name="OTROS1" localSheetId="0">#REF!</definedName>
    <definedName name="OTROS1">#REF!</definedName>
    <definedName name="OUT" localSheetId="1">#REF!</definedName>
    <definedName name="OUT" localSheetId="6">#REF!</definedName>
    <definedName name="OUT" localSheetId="0">#REF!</definedName>
    <definedName name="OUT">#REF!</definedName>
    <definedName name="OVER" localSheetId="2">#REF!</definedName>
    <definedName name="OVER">#REF!</definedName>
    <definedName name="P" localSheetId="1">#REF!</definedName>
    <definedName name="P" localSheetId="6">#REF!</definedName>
    <definedName name="P" localSheetId="0">#REF!</definedName>
    <definedName name="P">#REF!</definedName>
    <definedName name="P_Yacimiento">#REF!</definedName>
    <definedName name="p0p0" localSheetId="1"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7" hidden="1">{"via1",#N/A,TRUE,"general";"via2",#N/A,TRUE,"general";"via3",#N/A,TRUE,"general"}</definedName>
    <definedName name="p0p0" localSheetId="6" hidden="1">{"via1",#N/A,TRUE,"general";"via2",#N/A,TRUE,"general";"via3",#N/A,TRUE,"general"}</definedName>
    <definedName name="p0p0" localSheetId="2">#REF!</definedName>
    <definedName name="p0p0" localSheetId="0" hidden="1">{"via1",#N/A,TRUE,"general";"via2",#N/A,TRUE,"general";"via3",#N/A,TRUE,"general"}</definedName>
    <definedName name="p0p0" hidden="1">{"via1",#N/A,TRUE,"general";"via2",#N/A,TRUE,"general";"via3",#N/A,TRUE,"general"}</definedName>
    <definedName name="PA">#REF!</definedName>
    <definedName name="Page____1____of____2" localSheetId="1">#REF!</definedName>
    <definedName name="Page____1____of____2" localSheetId="6">#REF!</definedName>
    <definedName name="Page____1____of____2" localSheetId="0">#REF!</definedName>
    <definedName name="Page____1____of____2">#REF!</definedName>
    <definedName name="PAGINA_1_DE_1" localSheetId="2">#REF!</definedName>
    <definedName name="PAGINA_1_DE_1">#REF!</definedName>
    <definedName name="PANTALLA_DE_SODIO_LUZ_CALIDA_250_WATS" localSheetId="2">#REF!</definedName>
    <definedName name="PANTALLA_DE_SODIO_LUZ_CALIDA_250_WATS">#REF!</definedName>
    <definedName name="pañet">#REF!</definedName>
    <definedName name="PAÑETE">#REF!</definedName>
    <definedName name="PAÑETEM">#REF!</definedName>
    <definedName name="PAÑETEP">#REF!</definedName>
    <definedName name="PAQUETE" localSheetId="2">#REF!</definedName>
    <definedName name="PAQUETE">#REF!</definedName>
    <definedName name="PARAL" localSheetId="2">#REF!</definedName>
    <definedName name="PARAL">#REF!</definedName>
    <definedName name="Parametro_Peso">#REF!</definedName>
    <definedName name="parc" localSheetId="2">#REF!</definedName>
    <definedName name="parc">#REF!</definedName>
    <definedName name="PAROUE_CENTENARIO_MUNICIPIO_DE_TAURAMENA" localSheetId="2">#REF!</definedName>
    <definedName name="PAROUE_CENTENARIO_MUNICIPIO_DE_TAURAMENA">#REF!</definedName>
    <definedName name="PAROUE_CENTENARIO_MUNICIPIO_DE_TAURAMENA_1">"#REF!"</definedName>
    <definedName name="PARQUE" localSheetId="2">#REF!</definedName>
    <definedName name="PARQUE">#REF!</definedName>
    <definedName name="PASADOR__METALICO" localSheetId="2">#REF!</definedName>
    <definedName name="PASADOR__METALICO">#REF!</definedName>
    <definedName name="pasamanos" localSheetId="2">#REF!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localSheetId="1" hidden="1">{#N/A,#N/A,TRUE,"INGENIERIA";#N/A,#N/A,TRUE,"COMPRAS";#N/A,#N/A,TRUE,"DIRECCION";#N/A,#N/A,TRUE,"RESUMEN"}</definedName>
    <definedName name="PASO" localSheetId="3" hidden="1">{#N/A,#N/A,TRUE,"INGENIERIA";#N/A,#N/A,TRUE,"COMPRAS";#N/A,#N/A,TRUE,"DIRECCION";#N/A,#N/A,TRUE,"RESUMEN"}</definedName>
    <definedName name="PASO" localSheetId="4" hidden="1">{#N/A,#N/A,TRUE,"INGENIERIA";#N/A,#N/A,TRUE,"COMPRAS";#N/A,#N/A,TRUE,"DIRECCION";#N/A,#N/A,TRUE,"RESUMEN"}</definedName>
    <definedName name="PASO" localSheetId="6" hidden="1">{#N/A,#N/A,TRUE,"INGENIERIA";#N/A,#N/A,TRUE,"COMPRAS";#N/A,#N/A,TRUE,"DIRECCION";#N/A,#N/A,TRUE,"RESUMEN"}</definedName>
    <definedName name="PASO" localSheetId="2" hidden="1">{#N/A,#N/A,TRUE,"INGENIERIA";#N/A,#N/A,TRUE,"COMPRAS";#N/A,#N/A,TRUE,"DIRECCION";#N/A,#N/A,TRUE,"RESUMEN"}</definedName>
    <definedName name="PASO" hidden="1">{#N/A,#N/A,TRUE,"INGENIERIA";#N/A,#N/A,TRUE,"COMPRAS";#N/A,#N/A,TRUE,"DIRECCION";#N/A,#N/A,TRUE,"RESUMEN"}</definedName>
    <definedName name="PASS" localSheetId="1" hidden="1">{#N/A,#N/A,TRUE,"INGENIERIA";#N/A,#N/A,TRUE,"COMPRAS";#N/A,#N/A,TRUE,"DIRECCION";#N/A,#N/A,TRUE,"RESUMEN"}</definedName>
    <definedName name="PASS" localSheetId="3" hidden="1">{#N/A,#N/A,TRUE,"INGENIERIA";#N/A,#N/A,TRUE,"COMPRAS";#N/A,#N/A,TRUE,"DIRECCION";#N/A,#N/A,TRUE,"RESUMEN"}</definedName>
    <definedName name="PASS" localSheetId="4" hidden="1">{#N/A,#N/A,TRUE,"INGENIERIA";#N/A,#N/A,TRUE,"COMPRAS";#N/A,#N/A,TRUE,"DIRECCION";#N/A,#N/A,TRUE,"RESUMEN"}</definedName>
    <definedName name="PASS" localSheetId="6" hidden="1">{#N/A,#N/A,TRUE,"INGENIERIA";#N/A,#N/A,TRUE,"COMPRAS";#N/A,#N/A,TRUE,"DIRECCION";#N/A,#N/A,TRUE,"RESUMEN"}</definedName>
    <definedName name="PASS" localSheetId="2" hidden="1">{#N/A,#N/A,TRUE,"INGENIERIA";#N/A,#N/A,TRUE,"COMPRAS";#N/A,#N/A,TRUE,"DIRECCION";#N/A,#N/A,TRUE,"RESUMEN"}</definedName>
    <definedName name="PASS" hidden="1">{#N/A,#N/A,TRUE,"INGENIERIA";#N/A,#N/A,TRUE,"COMPRAS";#N/A,#N/A,TRUE,"DIRECCION";#N/A,#N/A,TRUE,"RESUMEN"}</definedName>
    <definedName name="patch8" localSheetId="2">#REF!</definedName>
    <definedName name="patch8">#REF!</definedName>
    <definedName name="PATERNIT" localSheetId="2">#REF!</definedName>
    <definedName name="PATERNIT">#REF!</definedName>
    <definedName name="PAVIMENTO" localSheetId="2">#REF!</definedName>
    <definedName name="PAVIMENTO">#REF!</definedName>
    <definedName name="PAVIMENTO_2">#REF!</definedName>
    <definedName name="Pay_Date" localSheetId="1">#REF!</definedName>
    <definedName name="Pay_Date" localSheetId="6">#REF!</definedName>
    <definedName name="Pay_Date" localSheetId="0">#REF!</definedName>
    <definedName name="Pay_Date">#REF!</definedName>
    <definedName name="Pay_Num" localSheetId="1">#REF!</definedName>
    <definedName name="Pay_Num" localSheetId="6">#REF!</definedName>
    <definedName name="Pay_Num" localSheetId="0">#REF!</definedName>
    <definedName name="Pay_Num">#REF!</definedName>
    <definedName name="Payment_Date" localSheetId="1">DATE(YEAR('APU (Entidad) '!Loan_Start),MONTH('APU (Entidad) '!Loan_Start)+Payment_Number,DAY('APU (Entidad) '!Loan_Start))</definedName>
    <definedName name="Payment_Date" localSheetId="3">DATE(YEAR(Loan_Start),MONTH(Loan_Start)+Payment_Number,DAY(Loan_Start))</definedName>
    <definedName name="Payment_Date" localSheetId="4">DATE(YEAR(Loan_Start),MONTH(Loan_Start)+Payment_Number,DAY(Loan_Start))</definedName>
    <definedName name="Payment_Date" localSheetId="6">DATE(YEAR('MEMORIAS (Entidad) (2)'!Loan_Start),MONTH('MEMORIAS (Entidad) (2)'!Loan_Start)+Payment_Number,DAY('MEMORIAS (Entidad) (2)'!Loan_Start))</definedName>
    <definedName name="Payment_Date" localSheetId="2">DATE(YEAR('MEMORIAS DE CÁLCULO OK'!Loan_Start),MONTH('MEMORIAS DE CÁLCULO OK'!Loan_Start)+Payment_Number,DAY('MEMORIAS DE CÁLCULO OK'!Loan_Start))</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1">DATE(YEAR(#REF!),MONTH(#REF!)+Payment_Number,DAY(#REF!))</definedName>
    <definedName name="Payment_Date1" localSheetId="3">DATE(YEAR(#REF!),MONTH(#REF!)+Payment_Number,DAY(#REF!))</definedName>
    <definedName name="Payment_Date1" localSheetId="4">DATE(YEAR(#REF!),MONTH(#REF!)+Payment_Number,DAY(#REF!))</definedName>
    <definedName name="Payment_Date1" localSheetId="6">DATE(YEAR(#REF!),MONTH(#REF!)+Payment_Number,DAY(#REF!))</definedName>
    <definedName name="Payment_Date1" localSheetId="2">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AZ" localSheetId="2">#REF!</definedName>
    <definedName name="PAZ">#REF!</definedName>
    <definedName name="Pb" localSheetId="1">#REF!</definedName>
    <definedName name="Pb" localSheetId="6">#REF!</definedName>
    <definedName name="PB" localSheetId="2">#REF!</definedName>
    <definedName name="Pb" localSheetId="0">#REF!</definedName>
    <definedName name="Pb">#REF!</definedName>
    <definedName name="PC" localSheetId="2">#REF!</definedName>
    <definedName name="PC">#REF!</definedName>
    <definedName name="Pd" localSheetId="1">#REF!</definedName>
    <definedName name="Pd" localSheetId="6">#REF!</definedName>
    <definedName name="Pd" localSheetId="2">#REF!</definedName>
    <definedName name="Pd" localSheetId="0">#REF!</definedName>
    <definedName name="Pd">#REF!</definedName>
    <definedName name="PE" localSheetId="2">#REF!</definedName>
    <definedName name="PE">#REF!</definedName>
    <definedName name="PEDESTAL_TUBO__DE_ACERO_GALVANIZADO" localSheetId="2">#REF!</definedName>
    <definedName name="PEDESTAL_TUBO__DE_ACERO_GALVANIZADO">#REF!</definedName>
    <definedName name="Pegacor" localSheetId="2">#REF!</definedName>
    <definedName name="Pegacor">#REF!</definedName>
    <definedName name="PEGACOR_BLANCO" localSheetId="2">#REF!</definedName>
    <definedName name="PEGACOR_BLANCO">#REF!</definedName>
    <definedName name="PEGANTE" localSheetId="2">#REF!</definedName>
    <definedName name="PEGANTE">#REF!</definedName>
    <definedName name="PEGANTE_P.V.C" localSheetId="2">#REF!</definedName>
    <definedName name="PEGANTE_P.V.C">#REF!</definedName>
    <definedName name="PEGANTE_PARA_ENCHAPES" localSheetId="2">#REF!</definedName>
    <definedName name="PEGANTE_PARA_ENCHAPES">#REF!</definedName>
    <definedName name="PEGANTEPVC" localSheetId="2">#REF!</definedName>
    <definedName name="PEGANTEPVC">#REF!</definedName>
    <definedName name="pendiente" hidden="1">#N/A</definedName>
    <definedName name="PEPE" localSheetId="1">'APU (Entidad) '!ERR</definedName>
    <definedName name="PEPE" localSheetId="3">CRONOGRAMA!ERR</definedName>
    <definedName name="PEPE" localSheetId="4">'FLUJO DE FONDOS'!ERR</definedName>
    <definedName name="PEPE" localSheetId="7">'INDICAR CÓDIGO DEL ITEM DE PAGO'!ERR</definedName>
    <definedName name="PEPE" localSheetId="6">'MEMORIAS (Entidad) (2)'!ERR</definedName>
    <definedName name="PEPE" localSheetId="2">'MEMORIAS DE CÁLCULO OK'!ERR</definedName>
    <definedName name="PEPE" localSheetId="0">'PRESUPUESTO OFICIAL (Entidad.)'!ERR</definedName>
    <definedName name="PEPE">[0]!ERR</definedName>
    <definedName name="PERCHA2" localSheetId="3">#REF!</definedName>
    <definedName name="PERCHA2" localSheetId="4">#REF!</definedName>
    <definedName name="PERCHA2" localSheetId="2">#REF!</definedName>
    <definedName name="PERCHA2">#REF!</definedName>
    <definedName name="PERFIL" localSheetId="2">#REF!</definedName>
    <definedName name="PERFIL">#REF!</definedName>
    <definedName name="PERFIL_IPE_200" localSheetId="2">#REF!</definedName>
    <definedName name="PERFIL_IPE_200">#REF!</definedName>
    <definedName name="PERFIL_IPE_220" localSheetId="2">#REF!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3_0">#REF!</definedName>
    <definedName name="PERFIL10">#REF!</definedName>
    <definedName name="PERFIL15">#REF!</definedName>
    <definedName name="PERFILADO">#REF!</definedName>
    <definedName name="PERFILALUMINIO" localSheetId="2">#REF!</definedName>
    <definedName name="PERFILALUMINIO">#REF!</definedName>
    <definedName name="PERFORACIONPOZO" localSheetId="2">#REF!</definedName>
    <definedName name="PERFORACIONPOZO">#REF!</definedName>
    <definedName name="PERIODO" localSheetId="2">#REF!</definedName>
    <definedName name="Periodo">#REF!</definedName>
    <definedName name="PeriodoPago">#REF!</definedName>
    <definedName name="PeriodoRepago" localSheetId="1">#REF!</definedName>
    <definedName name="PeriodoRepago" localSheetId="6">#REF!</definedName>
    <definedName name="PeriodoRepago" localSheetId="0">#REF!</definedName>
    <definedName name="PeriodoRepago">#REF!</definedName>
    <definedName name="PeriodoRepagoCCP" localSheetId="1">#REF!</definedName>
    <definedName name="PeriodoRepagoCCP" localSheetId="6">#REF!</definedName>
    <definedName name="PeriodoRepagoCCP" localSheetId="0">#REF!</definedName>
    <definedName name="PeriodoRepagoCCP">#REF!</definedName>
    <definedName name="PERLITA_CIELO_RASO" localSheetId="2">#REF!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#REF!</definedName>
    <definedName name="PERSONAL">#REF!</definedName>
    <definedName name="personalito" localSheetId="2">#REF!</definedName>
    <definedName name="personalito">#REF!</definedName>
    <definedName name="PersonalProfesional" localSheetId="2">#REF!</definedName>
    <definedName name="PersonalProfesional">#REF!</definedName>
    <definedName name="PersonalTecnico" localSheetId="2">#REF!</definedName>
    <definedName name="PersonalTecnico">#REF!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#REF!</definedName>
    <definedName name="phen">#REF!</definedName>
    <definedName name="piedra" localSheetId="2">#REF!</definedName>
    <definedName name="piedra">#REF!</definedName>
    <definedName name="PIEDRABOLA">#REF!</definedName>
    <definedName name="PIEDRARAJON" localSheetId="2">#REF!</definedName>
    <definedName name="PIEDRARAJON">#REF!</definedName>
    <definedName name="PILOTE" localSheetId="2">#REF!</definedName>
    <definedName name="PILOTE">#REF!</definedName>
    <definedName name="Pilote_10.00_m" localSheetId="2">#REF!</definedName>
    <definedName name="Pilote_10.00_m">#REF!</definedName>
    <definedName name="Pilote_4.00_m" localSheetId="2">#REF!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dis" localSheetId="1">#REF!</definedName>
    <definedName name="Pindis" localSheetId="6">#REF!</definedName>
    <definedName name="Pindis" localSheetId="0">#REF!</definedName>
    <definedName name="Pindis">#REF!</definedName>
    <definedName name="pinos2">#REF!</definedName>
    <definedName name="pint" localSheetId="1">#REF!</definedName>
    <definedName name="pint" localSheetId="6">#REF!</definedName>
    <definedName name="pint" localSheetId="0">#REF!</definedName>
    <definedName name="pint">#REF!</definedName>
    <definedName name="PINTCORAZA" localSheetId="2">#REF!</definedName>
    <definedName name="PINTCORAZA">#REF!</definedName>
    <definedName name="PINTOR" localSheetId="2">#REF!</definedName>
    <definedName name="PINTOR">#REF!</definedName>
    <definedName name="pintura" localSheetId="1">#REF!</definedName>
    <definedName name="pintura" localSheetId="6">#REF!</definedName>
    <definedName name="pintura" localSheetId="0">#REF!</definedName>
    <definedName name="pintura">#REF!</definedName>
    <definedName name="Pintura_acrílica_pura_para_tráfico" localSheetId="2">#REF!</definedName>
    <definedName name="Pintura_acrílica_pura_para_tráfico">#REF!</definedName>
    <definedName name="PINTURA_ANTICORROSIVA" localSheetId="2">#REF!</definedName>
    <definedName name="PINTURA_ANTICORROSIVA">#REF!</definedName>
    <definedName name="PINTURA_ESMALTE" localSheetId="2">#REF!</definedName>
    <definedName name="PINTURA_ESMALTE">#REF!</definedName>
    <definedName name="PINTURA_PARA_LINEAS_DE_DEMARCACION">#REF!</definedName>
    <definedName name="PINTURA_TIPO_KORAZA">#REF!</definedName>
    <definedName name="PINTURAESMALTE">#REF!</definedName>
    <definedName name="pinturavinilo">#REF!</definedName>
    <definedName name="pintyura">#REF!</definedName>
    <definedName name="PINV" localSheetId="2">#REF!</definedName>
    <definedName name="PINV">#REF!</definedName>
    <definedName name="PIP" localSheetId="1">#REF!</definedName>
    <definedName name="PIP" localSheetId="6">#REF!</definedName>
    <definedName name="PIP" localSheetId="0">#REF!</definedName>
    <definedName name="PIP">#REF!</definedName>
    <definedName name="PIRLAN" localSheetId="2">#REF!</definedName>
    <definedName name="PIRLAN">#REF!</definedName>
    <definedName name="Piscinas" localSheetId="1">#REF!</definedName>
    <definedName name="Piscinas" localSheetId="6">#REF!</definedName>
    <definedName name="Piscinas" localSheetId="0">#REF!</definedName>
    <definedName name="Piscinas">#REF!</definedName>
    <definedName name="PISO8">#REF!</definedName>
    <definedName name="PISOCAMINOS" localSheetId="2">#REF!</definedName>
    <definedName name="PISOCAMINOS">#REF!</definedName>
    <definedName name="PISOGRESS" localSheetId="2">#REF!</definedName>
    <definedName name="PISOGRESS">#REF!</definedName>
    <definedName name="PISOPLAZOLETA" localSheetId="2">#REF!</definedName>
    <definedName name="PISOPLAZOLETA">#REF!</definedName>
    <definedName name="pkgl">#REF!</definedName>
    <definedName name="PKHK" localSheetId="1"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6" hidden="1">{"TAB1",#N/A,TRUE,"GENERAL";"TAB2",#N/A,TRUE,"GENERAL";"TAB3",#N/A,TRUE,"GENERAL";"TAB4",#N/A,TRUE,"GENERAL";"TAB5",#N/A,TRUE,"GENERAL"}</definedName>
    <definedName name="PKHK" localSheetId="2">#REF!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6" hidden="1">{"TAB1",#N/A,TRUE,"GENERAL";"TAB2",#N/A,TRUE,"GENERAL";"TAB3",#N/A,TRUE,"GENERAL";"TAB4",#N/A,TRUE,"GENERAL";"TAB5",#N/A,TRUE,"GENERAL"}</definedName>
    <definedName name="pkj" localSheetId="2">#REF!</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2">#REF!</definedName>
    <definedName name="PL">#REF!</definedName>
    <definedName name="PLAC" localSheetId="2">#REF!</definedName>
    <definedName name="PLAC">#REF!</definedName>
    <definedName name="PLACA" localSheetId="2">#REF!</definedName>
    <definedName name="PLACA">#REF!</definedName>
    <definedName name="PLACAALIGERADA" localSheetId="2">#REF!</definedName>
    <definedName name="PLACAALIGERADA">#REF!</definedName>
    <definedName name="PLACAPISO">#REF!</definedName>
    <definedName name="placapozo">#REF!</definedName>
    <definedName name="PLACATANQUE">#REF!</definedName>
    <definedName name="PLAD" localSheetId="1"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6" hidden="1">{"TAB1",#N/A,TRUE,"GENERAL";"TAB2",#N/A,TRUE,"GENERAL";"TAB3",#N/A,TRUE,"GENERAL";"TAB4",#N/A,TRUE,"GENERAL";"TAB5",#N/A,TRUE,"GENERAL"}</definedName>
    <definedName name="PLAD" localSheetId="2">#REF!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FON" localSheetId="2">#REF!</definedName>
    <definedName name="PLAFON">#REF!</definedName>
    <definedName name="PLANT7" localSheetId="2">#REF!</definedName>
    <definedName name="PLANT7">#REF!</definedName>
    <definedName name="PLANTULA">#REF!</definedName>
    <definedName name="PLAQUETAS" localSheetId="2">#REF!</definedName>
    <definedName name="PLAQUETAS">#REF!</definedName>
    <definedName name="plast">3700</definedName>
    <definedName name="plastocrete" localSheetId="2">#REF!</definedName>
    <definedName name="plastocrete">#REF!</definedName>
    <definedName name="PLASTROCRETE_DM" localSheetId="2">#REF!</definedName>
    <definedName name="PLASTROCRETE_DM">#REF!</definedName>
    <definedName name="PLATINA_2_1_2_X_1_4" localSheetId="2">#REF!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 localSheetId="1">#REF!</definedName>
    <definedName name="Platinas" localSheetId="6">#REF!</definedName>
    <definedName name="Platinas" localSheetId="0">#REF!</definedName>
    <definedName name="Platinas">#REF!</definedName>
    <definedName name="PLATINAS_DE_UNION">#REF!</definedName>
    <definedName name="Plazo">#REF!</definedName>
    <definedName name="PlazoAIU" localSheetId="1">#REF!</definedName>
    <definedName name="PlazoAIU" localSheetId="7">#REF!</definedName>
    <definedName name="PlazoAIU" localSheetId="6">#REF!</definedName>
    <definedName name="PlazoAIU" localSheetId="2">#REF!</definedName>
    <definedName name="PlazoAIU" localSheetId="0">#REF!</definedName>
    <definedName name="PlazoAIU">#REF!</definedName>
    <definedName name="PlazoEnMeses" localSheetId="2">#REF!</definedName>
    <definedName name="PlazoEnMeses">#REF!</definedName>
    <definedName name="Plegable">#REF!</definedName>
    <definedName name="PLICEN">#REF!</definedName>
    <definedName name="PLPLUNN" localSheetId="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VIAL" localSheetId="2">#REF!</definedName>
    <definedName name="PLUVIAL">#REF!</definedName>
    <definedName name="PLUVIAL2" localSheetId="2">#REF!</definedName>
    <definedName name="PLUVIAL2">#REF!</definedName>
    <definedName name="PMP" localSheetId="1">#REF!</definedName>
    <definedName name="PMP" localSheetId="6">#REF!</definedName>
    <definedName name="PMP" localSheetId="0">#REF!</definedName>
    <definedName name="PMP">#REF!</definedName>
    <definedName name="PMT">#REF!</definedName>
    <definedName name="pñ">#REF!</definedName>
    <definedName name="po">#REF!</definedName>
    <definedName name="POCETAS" localSheetId="1">#REF!</definedName>
    <definedName name="POCETAS" localSheetId="7">#REF!</definedName>
    <definedName name="POCETAS" localSheetId="6">#REF!</definedName>
    <definedName name="POCETAS" localSheetId="0">#REF!</definedName>
    <definedName name="POCETAS">#REF!</definedName>
    <definedName name="poi">#REF!</definedName>
    <definedName name="POIL">#REF!</definedName>
    <definedName name="POIUP" localSheetId="1"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7" hidden="1">{"via1",#N/A,TRUE,"general";"via2",#N/A,TRUE,"general";"via3",#N/A,TRUE,"general"}</definedName>
    <definedName name="POIUP" localSheetId="6" hidden="1">{"via1",#N/A,TRUE,"general";"via2",#N/A,TRUE,"general";"via3",#N/A,TRUE,"general"}</definedName>
    <definedName name="POIUP" localSheetId="2">#REF!</definedName>
    <definedName name="POIUP" localSheetId="0" hidden="1">{"via1",#N/A,TRUE,"general";"via2",#N/A,TRUE,"general";"via3",#N/A,TRUE,"general"}</definedName>
    <definedName name="POIUP" hidden="1">{"via1",#N/A,TRUE,"general";"via2",#N/A,TRUE,"general";"via3",#N/A,TRUE,"general"}</definedName>
    <definedName name="POLISEC_CALIBRE_6" localSheetId="2">#REF!</definedName>
    <definedName name="POLISEC_CALIBRE_6">#REF!</definedName>
    <definedName name="POLISOMBRA" localSheetId="2">#REF!</definedName>
    <definedName name="POLISOMBRA">#REF!</definedName>
    <definedName name="Polynomial" localSheetId="2">#REF!</definedName>
    <definedName name="Polynomial">#REF!</definedName>
    <definedName name="ponton">#REF!</definedName>
    <definedName name="PONTON2">#REF!</definedName>
    <definedName name="POO">#REF!</definedName>
    <definedName name="popop" localSheetId="1"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7" hidden="1">{"via1",#N/A,TRUE,"general";"via2",#N/A,TRUE,"general";"via3",#N/A,TRUE,"general"}</definedName>
    <definedName name="popop" localSheetId="6" hidden="1">{"via1",#N/A,TRUE,"general";"via2",#N/A,TRUE,"general";"via3",#N/A,TRUE,"general"}</definedName>
    <definedName name="popop" localSheetId="2">#REF!</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6" hidden="1">{"via1",#N/A,TRUE,"general";"via2",#N/A,TRUE,"general";"via3",#N/A,TRUE,"general"}</definedName>
    <definedName name="popp" localSheetId="2">#REF!</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7">#REF!</definedName>
    <definedName name="popu">#REF!</definedName>
    <definedName name="popvds" localSheetId="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2">#REF!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7">#REF!</definedName>
    <definedName name="porc">#REF!</definedName>
    <definedName name="PORCE">#REF!</definedName>
    <definedName name="Porcentaje" localSheetId="1">#REF!</definedName>
    <definedName name="Porcentaje" localSheetId="6">#REF!</definedName>
    <definedName name="Porcentaje" localSheetId="0">#REF!</definedName>
    <definedName name="Porcentaje">#REF!</definedName>
    <definedName name="PORCENTAJE1" localSheetId="1">#REF!</definedName>
    <definedName name="PORCENTAJE1" localSheetId="6">#REF!</definedName>
    <definedName name="PORCENTAJE1" localSheetId="0">#REF!</definedName>
    <definedName name="PORCENTAJE1">#REF!</definedName>
    <definedName name="PORTACANDADO" localSheetId="2">#REF!</definedName>
    <definedName name="PORTACANDADO">#REF!</definedName>
    <definedName name="PORTADA2" localSheetId="1">#REF!</definedName>
    <definedName name="PORTADA2" localSheetId="6">#REF!</definedName>
    <definedName name="PORTADA2" localSheetId="0">#REF!</definedName>
    <definedName name="PORTADA2">#REF!</definedName>
    <definedName name="PORTAFUSIBLE_BOCADILLO" localSheetId="2">#REF!</definedName>
    <definedName name="PORTAFUSIBLE_BOCADILLO">#REF!</definedName>
    <definedName name="PORTERIA" localSheetId="2">#REF!</definedName>
    <definedName name="PORTERIA">#REF!</definedName>
    <definedName name="PORTON_EN_LAMINA_CAL_18_ACCESO_3X2.2_m" localSheetId="2">#REF!</definedName>
    <definedName name="PORTON_EN_LAMINA_CAL_18_ACCESO_3X2.2_m">#REF!</definedName>
    <definedName name="POSICION_PRESUP" localSheetId="1">#REF!</definedName>
    <definedName name="POSICION_PRESUP" localSheetId="6">#REF!</definedName>
    <definedName name="POSICION_PRESUP" localSheetId="0">#REF!</definedName>
    <definedName name="POSICION_PRESUP">#REF!</definedName>
    <definedName name="POSICIONES" localSheetId="1">#REF!</definedName>
    <definedName name="POSICIONES" localSheetId="6">#REF!</definedName>
    <definedName name="POSICIONES" localSheetId="0">#REF!</definedName>
    <definedName name="POSICIONES">#REF!</definedName>
    <definedName name="POSTE" localSheetId="2">#REF!</definedName>
    <definedName name="POSTE">#REF!</definedName>
    <definedName name="Poste_angulo_2x2x1_4_H_3_50m" localSheetId="2">#REF!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EDEFEN">#REF!</definedName>
    <definedName name="POSTEDERFEN">#REF!</definedName>
    <definedName name="pouig" localSheetId="1"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7" hidden="1">{"via1",#N/A,TRUE,"general";"via2",#N/A,TRUE,"general";"via3",#N/A,TRUE,"general"}</definedName>
    <definedName name="pouig" localSheetId="6" hidden="1">{"via1",#N/A,TRUE,"general";"via2",#N/A,TRUE,"general";"via3",#N/A,TRUE,"general"}</definedName>
    <definedName name="pouig" localSheetId="2">#REF!</definedName>
    <definedName name="pouig" localSheetId="0" hidden="1">{"via1",#N/A,TRUE,"general";"via2",#N/A,TRUE,"general";"via3",#N/A,TRUE,"general"}</definedName>
    <definedName name="pouig" hidden="1">{"via1",#N/A,TRUE,"general";"via2",#N/A,TRUE,"general";"via3",#N/A,TRUE,"general"}</definedName>
    <definedName name="pozo" localSheetId="2">#REF!</definedName>
    <definedName name="POZO">#REF!</definedName>
    <definedName name="pozoseptico" localSheetId="2">#REF!</definedName>
    <definedName name="pozoseptico">#REF!</definedName>
    <definedName name="PP" localSheetId="2">#REF!</definedName>
    <definedName name="PP">#REF!</definedName>
    <definedName name="PPPP" localSheetId="1"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2">#REF!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7" hidden="1">{"via1",#N/A,TRUE,"general";"via2",#N/A,TRUE,"general";"via3",#N/A,TRUE,"general"}</definedName>
    <definedName name="ppppp9" localSheetId="6" hidden="1">{"via1",#N/A,TRUE,"general";"via2",#N/A,TRUE,"general";"via3",#N/A,TRUE,"general"}</definedName>
    <definedName name="ppppp9" localSheetId="2">#REF!</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2">#REF!</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localSheetId="2">#REF!</definedName>
    <definedName name="PPTO">#REF!</definedName>
    <definedName name="PPtoNorte" localSheetId="1">#REF!</definedName>
    <definedName name="PPtoNorte" localSheetId="6">#REF!</definedName>
    <definedName name="PPtoNorte" localSheetId="0">#REF!</definedName>
    <definedName name="PPtoNorte">#REF!</definedName>
    <definedName name="pqroj" localSheetId="1"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7" hidden="1">{"via1",#N/A,TRUE,"general";"via2",#N/A,TRUE,"general";"via3",#N/A,TRUE,"general"}</definedName>
    <definedName name="pqroj" localSheetId="6" hidden="1">{"via1",#N/A,TRUE,"general";"via2",#N/A,TRUE,"general";"via3",#N/A,TRUE,"general"}</definedName>
    <definedName name="pqroj" localSheetId="2">#REF!</definedName>
    <definedName name="pqroj" localSheetId="0" hidden="1">{"via1",#N/A,TRUE,"general";"via2",#N/A,TRUE,"general";"via3",#N/A,TRUE,"general"}</definedName>
    <definedName name="pqroj" hidden="1">{"via1",#N/A,TRUE,"general";"via2",#N/A,TRUE,"general";"via3",#N/A,TRUE,"general"}</definedName>
    <definedName name="Pr" localSheetId="3">#REF!</definedName>
    <definedName name="Pr" localSheetId="4">#REF!</definedName>
    <definedName name="PR" localSheetId="2">IF('MEMORIAS DE CÁLCULO OK'!Loan_Amount*'MEMORIAS DE CÁLCULO OK'!Interest_Rate*'MEMORIAS DE CÁLCULO OK'!Loan_Years*'MEMORIAS DE CÁLCULO OK'!Loan_Start&gt;0,1,0)</definedName>
    <definedName name="Pr">#REF!</definedName>
    <definedName name="PRE" localSheetId="1">#REF!</definedName>
    <definedName name="PRE" localSheetId="7">#REF!</definedName>
    <definedName name="PRE" localSheetId="6">#REF!</definedName>
    <definedName name="PRE" localSheetId="2">#REF!</definedName>
    <definedName name="PRE" localSheetId="0">#REF!</definedName>
    <definedName name="PRE">#REF!</definedName>
    <definedName name="pre_nuevo" localSheetId="2">#REF!</definedName>
    <definedName name="pre_nuevo">#REF!</definedName>
    <definedName name="Precio" localSheetId="1">#REF!</definedName>
    <definedName name="Precio" localSheetId="6">#REF!</definedName>
    <definedName name="Precio" localSheetId="0">#REF!</definedName>
    <definedName name="Precio">#REF!</definedName>
    <definedName name="precio2">#REF!</definedName>
    <definedName name="PrecioS" localSheetId="1">#REF!</definedName>
    <definedName name="PrecioS" localSheetId="6">#REF!</definedName>
    <definedName name="PRECIOS" localSheetId="2">#REF!</definedName>
    <definedName name="PrecioS" localSheetId="0">#REF!</definedName>
    <definedName name="PrecioS">#REF!</definedName>
    <definedName name="PRELIMINAR">#REF!</definedName>
    <definedName name="PRESIPISTO">#REF!</definedName>
    <definedName name="PREST" localSheetId="1">#REF!</definedName>
    <definedName name="PREST" localSheetId="7">#REF!</definedName>
    <definedName name="PREST" localSheetId="6">#REF!</definedName>
    <definedName name="PREST" localSheetId="2">#REF!</definedName>
    <definedName name="PREST" localSheetId="0">#REF!</definedName>
    <definedName name="PREST">#REF!</definedName>
    <definedName name="PRESTACIONES">#REF!</definedName>
    <definedName name="PRESTACIONES_SOCIALES">#REF!</definedName>
    <definedName name="PrestacionesSeguridadOtros" localSheetId="2">#REF!</definedName>
    <definedName name="PrestacionesSeguridadOtros">#REF!</definedName>
    <definedName name="PRESUPUESTADO" localSheetId="2">#REF!</definedName>
    <definedName name="PRESUPUESTADO">#REF!</definedName>
    <definedName name="PRESUPUESTO">#REF!</definedName>
    <definedName name="PRIMER" localSheetId="1"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localSheetId="6" hidden="1">{"via1",#N/A,TRUE,"general";"via2",#N/A,TRUE,"general";"via3",#N/A,TRUE,"general"}</definedName>
    <definedName name="PRIMER" localSheetId="2">#REF!</definedName>
    <definedName name="PRIMER" localSheetId="0" hidden="1">{"via1",#N/A,TRUE,"general";"via2",#N/A,TRUE,"general";"via3",#N/A,TRUE,"general"}</definedName>
    <definedName name="PRIMER" hidden="1">{"via1",#N/A,TRUE,"general";"via2",#N/A,TRUE,"general";"via3",#N/A,TRUE,"general"}</definedName>
    <definedName name="PRIMERO" localSheetId="2">#REF!</definedName>
    <definedName name="PRIMERO">#REF!</definedName>
    <definedName name="PRIMET" localSheetId="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2">#REF!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6">#REF!</definedName>
    <definedName name="Princ" localSheetId="2">#REF!</definedName>
    <definedName name="Princ" localSheetId="0">#REF!</definedName>
    <definedName name="Princ">#REF!</definedName>
    <definedName name="PRINT_AREA">#N/A</definedName>
    <definedName name="Print_Area_MI" localSheetId="1">#REF!</definedName>
    <definedName name="Print_Area_MI" localSheetId="7">#REF!</definedName>
    <definedName name="Print_Area_MI" localSheetId="6">#REF!</definedName>
    <definedName name="Print_Area_MI" localSheetId="2">#REF!</definedName>
    <definedName name="Print_Area_MI" localSheetId="0">#REF!</definedName>
    <definedName name="Print_Area_MI">#REF!</definedName>
    <definedName name="Print_Area_Reset" localSheetId="1">OFFSET('APU (Entidad) '!Full_Print,0,0,Last_Row)</definedName>
    <definedName name="Print_Area_Reset" localSheetId="3">OFFSET(Full_Print,0,0,Last_Row)</definedName>
    <definedName name="Print_Area_Reset" localSheetId="4">OFFSET(Full_Print,0,0,Last_Row)</definedName>
    <definedName name="Print_Area_Reset" localSheetId="6">OFFSET('MEMORIAS (Entidad) (2)'!Full_Print,0,0,[0]!Last_Row)</definedName>
    <definedName name="Print_Area_Reset" localSheetId="2">OFFSET('MEMORIAS DE CÁLCULO OK'!Full_Print,0,0,'MEMORIAS DE CÁLCULO OK'!Last_Row)</definedName>
    <definedName name="Print_Area_Reset" localSheetId="0">OFFSET('PRESUPUESTO OFICIAL (Entidad.)'!Full_Print,0,0,Last_Row)</definedName>
    <definedName name="Print_Area_Reset">OFFSET(Full_Print,0,0,Last_Row)</definedName>
    <definedName name="PRINT_TITLES">#N/A</definedName>
    <definedName name="PRINT_TITLES_MI">#N/A</definedName>
    <definedName name="PRINT1" localSheetId="1">#REF!</definedName>
    <definedName name="PRINT1" localSheetId="6">#REF!</definedName>
    <definedName name="PRINT1" localSheetId="0">#REF!</definedName>
    <definedName name="PRINT1">#REF!</definedName>
    <definedName name="PRINT2" localSheetId="1">#REF!</definedName>
    <definedName name="PRINT2" localSheetId="6">#REF!</definedName>
    <definedName name="PRINT2" localSheetId="0">#REF!</definedName>
    <definedName name="PRINT2">#REF!</definedName>
    <definedName name="PRIVADO" localSheetId="1">#REF!</definedName>
    <definedName name="PRIVADO" localSheetId="6">#REF!</definedName>
    <definedName name="PRIVADO" localSheetId="0">#REF!</definedName>
    <definedName name="PRIVADO">#REF!</definedName>
    <definedName name="prn">#REF!</definedName>
    <definedName name="prnf">#REF!</definedName>
    <definedName name="ProbRange">0</definedName>
    <definedName name="ProbRangeMit">0</definedName>
    <definedName name="PROC">#REF!</definedName>
    <definedName name="PROCE.SANGRE" localSheetId="2">#REF!</definedName>
    <definedName name="PROCE.SANGRE">#REF!</definedName>
    <definedName name="PROCEDIM_SELECC" localSheetId="1">#REF!</definedName>
    <definedName name="PROCEDIM_SELECC" localSheetId="6">#REF!</definedName>
    <definedName name="PROCEDIM_SELECC" localSheetId="0">#REF!</definedName>
    <definedName name="PROCEDIM_SELECC">#REF!</definedName>
    <definedName name="PROCESO">#REF!</definedName>
    <definedName name="prod">#REF!</definedName>
    <definedName name="PRODUCTO">#REF!</definedName>
    <definedName name="Profesional">#REF!</definedName>
    <definedName name="PrOfic">#REF!</definedName>
    <definedName name="PROG" hidden="1">#REF!</definedName>
    <definedName name="PROGDES" localSheetId="1">#REF!</definedName>
    <definedName name="PROGDES" localSheetId="6">#REF!</definedName>
    <definedName name="PROGDES" localSheetId="0">#REF!</definedName>
    <definedName name="PROGDES">#REF!</definedName>
    <definedName name="Programa" localSheetId="1">#REF!</definedName>
    <definedName name="Programa" localSheetId="6">#REF!</definedName>
    <definedName name="Programa" localSheetId="0">#REF!</definedName>
    <definedName name="Programa">#REF!</definedName>
    <definedName name="programainv" localSheetId="1">'APU (Entidad) '!ERR</definedName>
    <definedName name="programainv" localSheetId="3">CRONOGRAMA!ERR</definedName>
    <definedName name="programainv" localSheetId="4">'FLUJO DE FONDOS'!ERR</definedName>
    <definedName name="programainv" localSheetId="7">'INDICAR CÓDIGO DEL ITEM DE PAGO'!ERR</definedName>
    <definedName name="programainv" localSheetId="6">'MEMORIAS (Entidad) (2)'!ERR</definedName>
    <definedName name="programainv" localSheetId="2">'MEMORIAS DE CÁLCULO OK'!ERR</definedName>
    <definedName name="programainv" localSheetId="0">'PRESUPUESTO OFICIAL (Entidad.)'!ERR</definedName>
    <definedName name="programainv">[0]!ERR</definedName>
    <definedName name="programainv_1">"[0]!err"</definedName>
    <definedName name="PROP">#REF!</definedName>
    <definedName name="PROPO" localSheetId="2">#REF!</definedName>
    <definedName name="PROPO">#REF!</definedName>
    <definedName name="Proponente" localSheetId="1">#REF!</definedName>
    <definedName name="Proponente" localSheetId="7">#REF!</definedName>
    <definedName name="Proponente" localSheetId="6">#REF!</definedName>
    <definedName name="Proponente" localSheetId="2">#REF!</definedName>
    <definedName name="Proponente" localSheetId="0">#REF!</definedName>
    <definedName name="Proponente">#REF!</definedName>
    <definedName name="PROTECTOR_DE_ARBOL">#REF!</definedName>
    <definedName name="Prov">#REF!</definedName>
    <definedName name="PROY">#REF!</definedName>
    <definedName name="proyecto" localSheetId="2">#REF!</definedName>
    <definedName name="proyecto">#REF!</definedName>
    <definedName name="PROYECTOR_DE_SODIO_400_W" localSheetId="2">#REF!</definedName>
    <definedName name="PROYECTOR_DE_SODIO_400_W">#REF!</definedName>
    <definedName name="prs" localSheetId="1" hidden="1">{#N/A,#N/A,FALSE,"310.1";#N/A,#N/A,FALSE,"321.1";#N/A,#N/A,FALSE,"320.3";#N/A,#N/A,FALSE,"330.1"}</definedName>
    <definedName name="prs" localSheetId="3" hidden="1">{#N/A,#N/A,FALSE,"310.1";#N/A,#N/A,FALSE,"321.1";#N/A,#N/A,FALSE,"320.3";#N/A,#N/A,FALSE,"330.1"}</definedName>
    <definedName name="prs" localSheetId="4" hidden="1">{#N/A,#N/A,FALSE,"310.1";#N/A,#N/A,FALSE,"321.1";#N/A,#N/A,FALSE,"320.3";#N/A,#N/A,FALSE,"330.1"}</definedName>
    <definedName name="prs" localSheetId="6" hidden="1">{#N/A,#N/A,FALSE,"310.1";#N/A,#N/A,FALSE,"321.1";#N/A,#N/A,FALSE,"320.3";#N/A,#N/A,FALSE,"330.1"}</definedName>
    <definedName name="prs" localSheetId="2" hidden="1">{#N/A,#N/A,FALSE,"310.1";#N/A,#N/A,FALSE,"321.1";#N/A,#N/A,FALSE,"320.3";#N/A,#N/A,FALSE,"330.1"}</definedName>
    <definedName name="prs" hidden="1">{#N/A,#N/A,FALSE,"310.1";#N/A,#N/A,FALSE,"321.1";#N/A,#N/A,FALSE,"320.3";#N/A,#N/A,FALSE,"330.1"}</definedName>
    <definedName name="PRUEBA" localSheetId="6">#REF!</definedName>
    <definedName name="prueba" localSheetId="2">#REF!</definedName>
    <definedName name="PRUEBA">#REF!</definedName>
    <definedName name="prueba1" localSheetId="6">#REF!</definedName>
    <definedName name="prueba1">#REF!</definedName>
    <definedName name="PRUEBA2" localSheetId="1">#REF!</definedName>
    <definedName name="PRUEBA2" localSheetId="7">#REF!</definedName>
    <definedName name="PRUEBA2" localSheetId="6">#REF!</definedName>
    <definedName name="PRUEBA2" localSheetId="2">#REF!</definedName>
    <definedName name="PRUEBA2" localSheetId="0">#REF!</definedName>
    <definedName name="PRUEBA2">#REF!</definedName>
    <definedName name="ps" localSheetId="1">#REF!</definedName>
    <definedName name="ps" localSheetId="6">#REF!</definedName>
    <definedName name="ps" localSheetId="0">#REF!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6" hidden="1">{"TAB1",#N/A,TRUE,"GENERAL";"TAB2",#N/A,TRUE,"GENERAL";"TAB3",#N/A,TRUE,"GENERAL";"TAB4",#N/A,TRUE,"GENERAL";"TAB5",#N/A,TRUE,"GENERAL"}</definedName>
    <definedName name="ptope" localSheetId="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7" hidden="1">{"via1",#N/A,TRUE,"general";"via2",#N/A,TRUE,"general";"via3",#N/A,TRUE,"general"}</definedName>
    <definedName name="ptopes" localSheetId="6" hidden="1">{"via1",#N/A,TRUE,"general";"via2",#N/A,TRUE,"general";"via3",#N/A,TRUE,"general"}</definedName>
    <definedName name="ptopes" localSheetId="2">#REF!</definedName>
    <definedName name="ptopes" localSheetId="0" hidden="1">{"via1",#N/A,TRUE,"general";"via2",#N/A,TRUE,"general";"via3",#N/A,TRUE,"general"}</definedName>
    <definedName name="ptopes" hidden="1">{"via1",#N/A,TRUE,"general";"via2",#N/A,TRUE,"general";"via3",#N/A,TRUE,"general"}</definedName>
    <definedName name="PTTO" localSheetId="2">#REF!</definedName>
    <definedName name="PTTO">#REF!</definedName>
    <definedName name="PTTTT" localSheetId="1" hidden="1">{#N/A,#N/A,TRUE,"INGENIERIA";#N/A,#N/A,TRUE,"COMPRAS";#N/A,#N/A,TRUE,"DIRECCION";#N/A,#N/A,TRUE,"RESUMEN"}</definedName>
    <definedName name="PTTTT" localSheetId="3" hidden="1">{#N/A,#N/A,TRUE,"INGENIERIA";#N/A,#N/A,TRUE,"COMPRAS";#N/A,#N/A,TRUE,"DIRECCION";#N/A,#N/A,TRUE,"RESUMEN"}</definedName>
    <definedName name="PTTTT" localSheetId="4" hidden="1">{#N/A,#N/A,TRUE,"INGENIERIA";#N/A,#N/A,TRUE,"COMPRAS";#N/A,#N/A,TRUE,"DIRECCION";#N/A,#N/A,TRUE,"RESUMEN"}</definedName>
    <definedName name="PTTTT" localSheetId="6" hidden="1">{#N/A,#N/A,TRUE,"INGENIERIA";#N/A,#N/A,TRUE,"COMPRAS";#N/A,#N/A,TRUE,"DIRECCION";#N/A,#N/A,TRUE,"RESUMEN"}</definedName>
    <definedName name="PTTTT" localSheetId="2" hidden="1">{#N/A,#N/A,TRUE,"INGENIERIA";#N/A,#N/A,TRUE,"COMPRAS";#N/A,#N/A,TRUE,"DIRECCION";#N/A,#N/A,TRUE,"RESUMEN"}</definedName>
    <definedName name="PTTTT" hidden="1">{#N/A,#N/A,TRUE,"INGENIERIA";#N/A,#N/A,TRUE,"COMPRAS";#N/A,#N/A,TRUE,"DIRECCION";#N/A,#N/A,TRUE,"RESUMEN"}</definedName>
    <definedName name="PUERLA" localSheetId="2">#REF!</definedName>
    <definedName name="PUERLA">#REF!</definedName>
    <definedName name="PUERTA_ACCESO_EN_ALUMINIO_2.6X1.8" localSheetId="2">#REF!</definedName>
    <definedName name="PUERTA_ACCESO_EN_ALUMINIO_2.6X1.8">#REF!</definedName>
    <definedName name="PUERTA_BAÑO_EN_ALUMINIO_0._7X2.1" localSheetId="2">#REF!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#REF!</definedName>
    <definedName name="PUERTAMADERA" localSheetId="2">#REF!</definedName>
    <definedName name="PUERTAMADERA">#REF!</definedName>
    <definedName name="PUERTAMADERAINSUMO" localSheetId="2">#REF!</definedName>
    <definedName name="PUERTAMADERAINSUMO">#REF!</definedName>
    <definedName name="PUERTAMET1X210" localSheetId="2">#REF!</definedName>
    <definedName name="PUERTAMET1X210">#REF!</definedName>
    <definedName name="PUERTAMET65X180">#REF!</definedName>
    <definedName name="PUERTAMETALICA">#REF!</definedName>
    <definedName name="PullCords">#REF!</definedName>
    <definedName name="PUNT" localSheetId="2">#REF!</definedName>
    <definedName name="PUNT">#REF!</definedName>
    <definedName name="PUNTALES_DE_GUADUA" localSheetId="2">#REF!</definedName>
    <definedName name="PUNTALES_DE_GUADUA">#REF!</definedName>
    <definedName name="Puntas_tipo_Sharp" localSheetId="2">#REF!</definedName>
    <definedName name="Puntas_tipo_Sharp">#REF!</definedName>
    <definedName name="PUNTILLA">#REF!</definedName>
    <definedName name="PUNTILLA_2" localSheetId="2">#REF!</definedName>
    <definedName name="PUNTILLA_2">#REF!</definedName>
    <definedName name="PUNTILLA_3" localSheetId="2">#REF!</definedName>
    <definedName name="PUNTILLA_3">#REF!</definedName>
    <definedName name="PUNTILLAS" localSheetId="2">#REF!</definedName>
    <definedName name="PUNTILLAS">#REF!</definedName>
    <definedName name="Puntillas_2">#REF!</definedName>
    <definedName name="PUNTOE">#REF!</definedName>
    <definedName name="PUNTOH">#REF!</definedName>
    <definedName name="PUNTOH12" localSheetId="2">#REF!</definedName>
    <definedName name="PUNTOH12">#REF!</definedName>
    <definedName name="PUNTOHIDRAULICO" localSheetId="2">#REF!</definedName>
    <definedName name="PUNTOHIDRAULICO">#REF!</definedName>
    <definedName name="PUNTOS" localSheetId="2">#REF!</definedName>
    <definedName name="PUNTOS">#REF!</definedName>
    <definedName name="PUNTOSAN2" localSheetId="2">#REF!</definedName>
    <definedName name="PUNTOSAN2">#REF!</definedName>
    <definedName name="PUNTOSAN3" localSheetId="2">#REF!</definedName>
    <definedName name="PUNTOSAN3">#REF!</definedName>
    <definedName name="PUNTOSAN4" localSheetId="2">#REF!</definedName>
    <definedName name="PUNTOSAN4">#REF!</definedName>
    <definedName name="PUNTOSANITARIO">#REF!</definedName>
    <definedName name="PUT">#REF!</definedName>
    <definedName name="PW" localSheetId="1">#REF!</definedName>
    <definedName name="PW" localSheetId="6">#REF!</definedName>
    <definedName name="PW" localSheetId="0">#REF!</definedName>
    <definedName name="PW">#REF!</definedName>
    <definedName name="Pwf">#REF!</definedName>
    <definedName name="Pwf_actual">#REF!</definedName>
    <definedName name="Pwf_i">#REF!</definedName>
    <definedName name="Pwf_min">#REF!</definedName>
    <definedName name="Pwfd" localSheetId="1">#REF!</definedName>
    <definedName name="Pwfd" localSheetId="6">#REF!</definedName>
    <definedName name="Pwfd" localSheetId="0">#REF!</definedName>
    <definedName name="Pwfd">#REF!</definedName>
    <definedName name="Q" localSheetId="1">#REF!</definedName>
    <definedName name="Q" localSheetId="7">#REF!</definedName>
    <definedName name="Q" localSheetId="6">#REF!</definedName>
    <definedName name="Q" localSheetId="2">#REF!</definedName>
    <definedName name="Q" localSheetId="0">#REF!</definedName>
    <definedName name="Q">#REF!</definedName>
    <definedName name="Q_actual">#REF!</definedName>
    <definedName name="Q_BRUTO" localSheetId="1">#REF!</definedName>
    <definedName name="Q_BRUTO" localSheetId="6">#REF!</definedName>
    <definedName name="Q_BRUTO" localSheetId="0">#REF!</definedName>
    <definedName name="Q_BRUTO">#REF!</definedName>
    <definedName name="Q_Qo">#REF!</definedName>
    <definedName name="q1q1q" localSheetId="1"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localSheetId="6" hidden="1">{"via1",#N/A,TRUE,"general";"via2",#N/A,TRUE,"general";"via3",#N/A,TRUE,"general"}</definedName>
    <definedName name="q1q1q" localSheetId="2">#REF!</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6" hidden="1">{"via1",#N/A,TRUE,"general";"via2",#N/A,TRUE,"general";"via3",#N/A,TRUE,"general"}</definedName>
    <definedName name="qaedtguj" localSheetId="2">#REF!</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6" hidden="1">{"via1",#N/A,TRUE,"general";"via2",#N/A,TRUE,"general";"via3",#N/A,TRUE,"general"}</definedName>
    <definedName name="QAQSWS" localSheetId="2">#REF!</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6" hidden="1">{"via1",#N/A,TRUE,"general";"via2",#N/A,TRUE,"general";"via3",#N/A,TRUE,"general"}</definedName>
    <definedName name="qaqwwxcr" localSheetId="2">#REF!</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7">#REF!</definedName>
    <definedName name="qaz">#REF!</definedName>
    <definedName name="qedcd" localSheetId="1"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localSheetId="6" hidden="1">{"via1",#N/A,TRUE,"general";"via2",#N/A,TRUE,"general";"via3",#N/A,TRUE,"general"}</definedName>
    <definedName name="qedcd" localSheetId="2">#REF!</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2">#REF!</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7" hidden="1">{"via1",#N/A,TRUE,"general";"via2",#N/A,TRUE,"general";"via3",#N/A,TRUE,"general"}</definedName>
    <definedName name="qewj" localSheetId="6" hidden="1">{"via1",#N/A,TRUE,"general";"via2",#N/A,TRUE,"general";"via3",#N/A,TRUE,"general"}</definedName>
    <definedName name="qewj" localSheetId="2">#REF!</definedName>
    <definedName name="qewj" localSheetId="0" hidden="1">{"via1",#N/A,TRUE,"general";"via2",#N/A,TRUE,"general";"via3",#N/A,TRUE,"general"}</definedName>
    <definedName name="qewj" hidden="1">{"via1",#N/A,TRUE,"general";"via2",#N/A,TRUE,"general";"via3",#N/A,TRUE,"general"}</definedName>
    <definedName name="Qmax">#REF!</definedName>
    <definedName name="qq" localSheetId="2">#REF!</definedName>
    <definedName name="qq">#REF!</definedName>
    <definedName name="QQ_1">"[0]!err"</definedName>
    <definedName name="qqq" localSheetId="2">#REF!</definedName>
    <definedName name="qqq">#REF!</definedName>
    <definedName name="qqqqqqq" localSheetId="2">#REF!</definedName>
    <definedName name="qqqqqqq">#REF!</definedName>
    <definedName name="qqqqqw" localSheetId="1"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localSheetId="6" hidden="1">{"via1",#N/A,TRUE,"general";"via2",#N/A,TRUE,"general";"via3",#N/A,TRUE,"general"}</definedName>
    <definedName name="qqqqqw" localSheetId="2">#REF!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 localSheetId="1">#REF!</definedName>
    <definedName name="QTIES" localSheetId="6">#REF!</definedName>
    <definedName name="QTIES" localSheetId="0">#REF!</definedName>
    <definedName name="QTIES">#REF!</definedName>
    <definedName name="QTY" localSheetId="1">#REF!</definedName>
    <definedName name="QTY" localSheetId="6">#REF!</definedName>
    <definedName name="QTY" localSheetId="0">#REF!</definedName>
    <definedName name="QTY">#REF!</definedName>
    <definedName name="qw" localSheetId="1"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localSheetId="6" hidden="1">{"via1",#N/A,TRUE,"general";"via2",#N/A,TRUE,"general";"via3",#N/A,TRUE,"general"}</definedName>
    <definedName name="qw" localSheetId="2">#REF!</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6" hidden="1">{"via1",#N/A,TRUE,"general";"via2",#N/A,TRUE,"general";"via3",#N/A,TRUE,"general"}</definedName>
    <definedName name="qwdas2" localSheetId="2">#REF!</definedName>
    <definedName name="qwdas2" localSheetId="0" hidden="1">{"via1",#N/A,TRUE,"general";"via2",#N/A,TRUE,"general";"via3",#N/A,TRUE,"general"}</definedName>
    <definedName name="qwdas2" hidden="1">{"via1",#N/A,TRUE,"general";"via2",#N/A,TRUE,"general";"via3",#N/A,TRUE,"general"}</definedName>
    <definedName name="qwde" localSheetId="2">#REF!</definedName>
    <definedName name="qwde">#REF!</definedName>
    <definedName name="QWE" localSheetId="1">#REF!</definedName>
    <definedName name="QWE" localSheetId="6">#REF!</definedName>
    <definedName name="QWE" localSheetId="2" hidden="1">#REF!</definedName>
    <definedName name="QWE" localSheetId="0">#REF!</definedName>
    <definedName name="QWE">#REF!</definedName>
    <definedName name="qweqe" localSheetId="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6" hidden="1">{"TAB1",#N/A,TRUE,"GENERAL";"TAB2",#N/A,TRUE,"GENERAL";"TAB3",#N/A,TRUE,"GENERAL";"TAB4",#N/A,TRUE,"GENERAL";"TAB5",#N/A,TRUE,"GENERAL"}</definedName>
    <definedName name="qweqe" localSheetId="2">#REF!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 localSheetId="2">#REF!</definedName>
    <definedName name="QWER">#REF!</definedName>
    <definedName name="QWERTY" localSheetId="1">'APU (Entidad) '!ERR</definedName>
    <definedName name="QWERTY" localSheetId="3">CRONOGRAMA!ERR</definedName>
    <definedName name="QWERTY" localSheetId="4">'FLUJO DE FONDOS'!ERR</definedName>
    <definedName name="QWERTY" localSheetId="7">'INDICAR CÓDIGO DEL ITEM DE PAGO'!ERR</definedName>
    <definedName name="QWERTY" localSheetId="6">'MEMORIAS (Entidad) (2)'!ERR</definedName>
    <definedName name="QWERTY" localSheetId="2">'MEMORIAS DE CÁLCULO OK'!ERR</definedName>
    <definedName name="QWERTY" localSheetId="0">'PRESUPUESTO OFICIAL (Entidad.)'!ERR</definedName>
    <definedName name="QWERTY">[0]!ERR</definedName>
    <definedName name="qwewertet" localSheetId="1" hidden="1">{#N/A,#N/A,TRUE,"1842CWN0"}</definedName>
    <definedName name="qwewertet" localSheetId="3" hidden="1">{#N/A,#N/A,TRUE,"1842CWN0"}</definedName>
    <definedName name="qwewertet" localSheetId="4" hidden="1">{#N/A,#N/A,TRUE,"1842CWN0"}</definedName>
    <definedName name="qwewertet" localSheetId="6" hidden="1">{#N/A,#N/A,TRUE,"1842CWN0"}</definedName>
    <definedName name="qwewertet" localSheetId="2"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 localSheetId="2">#REF!</definedName>
    <definedName name="R.1">#REF!</definedName>
    <definedName name="R.10" localSheetId="2">#REF!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 localSheetId="1">#REF!</definedName>
    <definedName name="R_2" localSheetId="6">#REF!</definedName>
    <definedName name="R_2" localSheetId="0">#REF!</definedName>
    <definedName name="R_2">#REF!</definedName>
    <definedName name="R_c" localSheetId="1">#REF!</definedName>
    <definedName name="R_c" localSheetId="6">#REF!</definedName>
    <definedName name="R_c" localSheetId="0">#REF!</definedName>
    <definedName name="R_c">#REF!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jon">18000</definedName>
    <definedName name="Rajón" localSheetId="2">#REF!</definedName>
    <definedName name="Rajón">#REF!</definedName>
    <definedName name="RANA">#REF!</definedName>
    <definedName name="RANGO_FECHA" localSheetId="1">#REF!</definedName>
    <definedName name="RANGO_FECHA" localSheetId="6">#REF!</definedName>
    <definedName name="RANGO_FECHA" localSheetId="0">#REF!</definedName>
    <definedName name="RANGO_FECHA">#REF!</definedName>
    <definedName name="Rango_presupuesto" localSheetId="2">#REF!</definedName>
    <definedName name="Rango_presupuesto">#REF!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C">#REF!</definedName>
    <definedName name="Recall_2">#REF!</definedName>
    <definedName name="Recall_3">#REF!</definedName>
    <definedName name="RECEBO_EN_CANTERA" localSheetId="2">#REF!</definedName>
    <definedName name="RECEBO_EN_CANTERA">#REF!</definedName>
    <definedName name="Recebo_Granular" localSheetId="2">#REF!</definedName>
    <definedName name="Recebo_Granular">#REF!</definedName>
    <definedName name="Recorder" localSheetId="1">#REF!</definedName>
    <definedName name="Recorder" localSheetId="6">#REF!</definedName>
    <definedName name="Recorder" localSheetId="2">#REF!</definedName>
    <definedName name="Recorder" localSheetId="0">#REF!</definedName>
    <definedName name="Recorder">#REF!</definedName>
    <definedName name="RECSUBBASE">#REF!</definedName>
    <definedName name="RECURSOS" localSheetId="2">#REF!</definedName>
    <definedName name="recursos">#REF!</definedName>
    <definedName name="REDH12" localSheetId="2">#REF!</definedName>
    <definedName name="REDH12">#REF!</definedName>
    <definedName name="REDH34" localSheetId="2">#REF!</definedName>
    <definedName name="REDH34">#REF!</definedName>
    <definedName name="REDU4X3" localSheetId="2">#REF!</definedName>
    <definedName name="REDU4X3">#REF!</definedName>
    <definedName name="REDU6X4" localSheetId="2">#REF!</definedName>
    <definedName name="REDU6X4">#REF!</definedName>
    <definedName name="REDU8X6" localSheetId="2">#REF!</definedName>
    <definedName name="REDU8X6">#REF!</definedName>
    <definedName name="REDUCCION_3__x_2">#REF!</definedName>
    <definedName name="REDUCCION_4__x_3">#REF!</definedName>
    <definedName name="Reducer">#REF!</definedName>
    <definedName name="REF" localSheetId="2">#REF!</definedName>
    <definedName name="REF">#REF!</definedName>
    <definedName name="REFUERZOCERCHA" localSheetId="2">#REF!</definedName>
    <definedName name="REFUERZOCERCHA">#REF!</definedName>
    <definedName name="REG">#REF!&gt;2.5</definedName>
    <definedName name="rege" localSheetId="1"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6" hidden="1">{"TAB1",#N/A,TRUE,"GENERAL";"TAB2",#N/A,TRUE,"GENERAL";"TAB3",#N/A,TRUE,"GENERAL";"TAB4",#N/A,TRUE,"GENERAL";"TAB5",#N/A,TRUE,"GENERAL"}</definedName>
    <definedName name="rege" localSheetId="2">#REF!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 localSheetId="2">#REF!</definedName>
    <definedName name="REGIONAL">#REF!</definedName>
    <definedName name="REGISTRO" localSheetId="2">#REF!</definedName>
    <definedName name="REGISTRO">#REF!</definedName>
    <definedName name="REGISTRO_DE_CORTE_1_2" localSheetId="2">#REF!</definedName>
    <definedName name="REGISTRO_DE_CORTE_1_2">#REF!</definedName>
    <definedName name="REGISTRO_DE_INCORPORACION_1_2" localSheetId="2">#REF!</definedName>
    <definedName name="REGISTRO_DE_INCORPORACION_1_2">#REF!</definedName>
    <definedName name="Registro_de_incorporación_1_2">#REF!</definedName>
    <definedName name="Registro_de_incorporación_3_4">#REF!</definedName>
    <definedName name="REGISTRO12">#REF!</definedName>
    <definedName name="RegistroCoordinador" localSheetId="1">#REF!</definedName>
    <definedName name="RegistroCoordinador" localSheetId="6">#REF!</definedName>
    <definedName name="RegistroCoordinador" localSheetId="0">#REF!</definedName>
    <definedName name="RegistroCoordinador">#REF!</definedName>
    <definedName name="REGLA_VIBRATORIA" localSheetId="2">#REF!</definedName>
    <definedName name="REGLA_VIBRATORIA">#REF!</definedName>
    <definedName name="Regla_Vibratoria_Long_3_a_5_mts" localSheetId="2">#REF!</definedName>
    <definedName name="Regla_Vibratoria_Long_3_a_5_mts">#REF!</definedName>
    <definedName name="regresd" localSheetId="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#REF!</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 localSheetId="2">#REF!</definedName>
    <definedName name="REGULAR4006">#REF!</definedName>
    <definedName name="REGULAR4006A" localSheetId="2">#REF!</definedName>
    <definedName name="REGULAR4006A">#REF!</definedName>
    <definedName name="REGULAR40CN01" localSheetId="2">#REF!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'APU (Entidad) '!ERR</definedName>
    <definedName name="REICIO" localSheetId="3">CRONOGRAMA!ERR</definedName>
    <definedName name="REICIO" localSheetId="4">'FLUJO DE FONDOS'!ERR</definedName>
    <definedName name="REICIO" localSheetId="7">'INDICAR CÓDIGO DEL ITEM DE PAGO'!ERR</definedName>
    <definedName name="REICIO" localSheetId="6">'MEMORIAS (Entidad) (2)'!ERR</definedName>
    <definedName name="REICIO" localSheetId="2">'MEMORIAS DE CÁLCULO OK'!ERR</definedName>
    <definedName name="REICIO" localSheetId="0">'PRESUPUESTO OFICIAL (Entidad.)'!ERR</definedName>
    <definedName name="REICIO">[0]!ERR</definedName>
    <definedName name="REICIO_1">"[0]!err"</definedName>
    <definedName name="Reimbursement">"Reembolso"</definedName>
    <definedName name="reinicio" localSheetId="1">'APU (Entidad) '!ERR</definedName>
    <definedName name="reinicio" localSheetId="3">CRONOGRAMA!ERR</definedName>
    <definedName name="reinicio" localSheetId="4">'FLUJO DE FONDOS'!ERR</definedName>
    <definedName name="reinicio" localSheetId="7">'INDICAR CÓDIGO DEL ITEM DE PAGO'!ERR</definedName>
    <definedName name="reinicio" localSheetId="6">'MEMORIAS (Entidad) (2)'!ERR</definedName>
    <definedName name="reinicio" localSheetId="2">'MEMORIAS DE CÁLCULO OK'!ERR</definedName>
    <definedName name="reinicio" localSheetId="0">'PRESUPUESTO OFICIAL (Entidad.)'!ERR</definedName>
    <definedName name="reinicio">[0]!ERR</definedName>
    <definedName name="reinicio_1">"[0]!err"</definedName>
    <definedName name="REJA" localSheetId="2">#REF!</definedName>
    <definedName name="REJA">#REF!</definedName>
    <definedName name="REJHE" localSheetId="1"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7" hidden="1">{"via1",#N/A,TRUE,"general";"via2",#N/A,TRUE,"general";"via3",#N/A,TRUE,"general"}</definedName>
    <definedName name="REJHE" localSheetId="6" hidden="1">{"via1",#N/A,TRUE,"general";"via2",#N/A,TRUE,"general";"via3",#N/A,TRUE,"general"}</definedName>
    <definedName name="REJHE" localSheetId="2">#REF!</definedName>
    <definedName name="REJHE" localSheetId="0" hidden="1">{"via1",#N/A,TRUE,"general";"via2",#N/A,TRUE,"general";"via3",#N/A,TRUE,"general"}</definedName>
    <definedName name="REJHE" hidden="1">{"via1",#N/A,TRUE,"general";"via2",#N/A,TRUE,"general";"via3",#N/A,TRUE,"general"}</definedName>
    <definedName name="REJILLA" localSheetId="2">#REF!</definedName>
    <definedName name="REJILLA">#REF!</definedName>
    <definedName name="Rejilla_con_sosco" localSheetId="2">#REF!</definedName>
    <definedName name="Rejilla_con_sosco">#REF!</definedName>
    <definedName name="REJILLA_DE_PROTECCIÓN_ARBOL" localSheetId="2">#REF!</definedName>
    <definedName name="REJILLA_DE_PROTECCIÓN_ARBOL">#REF!</definedName>
    <definedName name="REJILLA_METALICA_30_CM" localSheetId="2">#REF!</definedName>
    <definedName name="REJILLA_METALICA_30_CM">#REF!</definedName>
    <definedName name="REJILLA_SIFON_DE_2">#REF!</definedName>
    <definedName name="Rejilla_sumidero_1_x_0_45_con_doble_capa_de_pintuta_anticorrosiva">#REF!</definedName>
    <definedName name="REJILLA_SUMIDERO_CONVENCIONAL">#REF!</definedName>
    <definedName name="RELACION_C">#REF!</definedName>
    <definedName name="RELACION_Q">#REF!</definedName>
    <definedName name="rell" localSheetId="1">#REF!</definedName>
    <definedName name="rell" localSheetId="7">#REF!</definedName>
    <definedName name="rell" localSheetId="6">#REF!</definedName>
    <definedName name="rell" localSheetId="0">#REF!</definedName>
    <definedName name="rell">#REF!</definedName>
    <definedName name="relle">#REF!</definedName>
    <definedName name="RELLENO">#REF!</definedName>
    <definedName name="RELLENO_2" localSheetId="2">#REF!</definedName>
    <definedName name="RELLENO_2">#REF!</definedName>
    <definedName name="RELLENO1" localSheetId="2">#REF!</definedName>
    <definedName name="RELLENO1">#REF!</definedName>
    <definedName name="RELLENOCOMPACTADO" localSheetId="2">#REF!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 localSheetId="3">#REF!,#REF!,#REF!,#REF!</definedName>
    <definedName name="remanentes" localSheetId="4">#REF!,#REF!,#REF!,#REF!</definedName>
    <definedName name="remanentes">#REF!,#REF!,#REF!,#REF!</definedName>
    <definedName name="rendimiento" localSheetId="1">#REF!</definedName>
    <definedName name="rendimiento" localSheetId="6">#REF!</definedName>
    <definedName name="rendimiento" localSheetId="0">#REF!</definedName>
    <definedName name="rendimiento">#REF!</definedName>
    <definedName name="RENDIMIENTO____CARGA" localSheetId="1">#REF!</definedName>
    <definedName name="RENDIMIENTO____CARGA" localSheetId="6">#REF!</definedName>
    <definedName name="RENDIMIENTO____CARGA" localSheetId="0">#REF!</definedName>
    <definedName name="RENDIMIENTO____CARGA">#REF!</definedName>
    <definedName name="RENDIMIENTOS" localSheetId="2">#REF!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#REF!</definedName>
    <definedName name="REPISA55">#REF!</definedName>
    <definedName name="REPISA553">#REF!</definedName>
    <definedName name="replanteo" localSheetId="2">#REF!</definedName>
    <definedName name="replanteo">#REF!</definedName>
    <definedName name="REPXXX" localSheetId="1">#REF!</definedName>
    <definedName name="REPXXX" localSheetId="6">#REF!</definedName>
    <definedName name="REPXXX" localSheetId="0">#REF!</definedName>
    <definedName name="REPXXX">#REF!</definedName>
    <definedName name="Requerimiento" localSheetId="1">#REF!</definedName>
    <definedName name="Requerimiento" localSheetId="6">#REF!</definedName>
    <definedName name="Requerimiento" localSheetId="0">#REF!</definedName>
    <definedName name="Requerimiento">#REF!</definedName>
    <definedName name="Requerimientos">#REF!</definedName>
    <definedName name="rer" localSheetId="1"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localSheetId="6" hidden="1">{"via1",#N/A,TRUE,"general";"via2",#N/A,TRUE,"general";"via3",#N/A,TRUE,"general"}</definedName>
    <definedName name="rer" localSheetId="2">#REF!</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2">#REF!</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ET" localSheetId="2">#REF!</definedName>
    <definedName name="RERET">#REF!</definedName>
    <definedName name="rerg" localSheetId="1"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6" hidden="1">{"TAB1",#N/A,TRUE,"GENERAL";"TAB2",#N/A,TRUE,"GENERAL";"TAB3",#N/A,TRUE,"GENERAL";"TAB4",#N/A,TRUE,"GENERAL";"TAB5",#N/A,TRUE,"GENERAL"}</definedName>
    <definedName name="rerg" localSheetId="2">#REF!</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#REF!</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localSheetId="6">#REF!</definedName>
    <definedName name="RES" localSheetId="2">#REF!</definedName>
    <definedName name="RES" localSheetId="0">#REF!</definedName>
    <definedName name="RES">#REF!</definedName>
    <definedName name="ResEquipo" localSheetId="2">#REF!</definedName>
    <definedName name="ResEquipo">#REF!</definedName>
    <definedName name="residente">#REF!</definedName>
    <definedName name="Resistenciaconductor" localSheetId="2">#REF!</definedName>
    <definedName name="Resistenciaconductor">#REF!</definedName>
    <definedName name="Resistividad" localSheetId="1">#REF!</definedName>
    <definedName name="Resistividad" localSheetId="6">#REF!</definedName>
    <definedName name="Resistividad" localSheetId="0">#REF!</definedName>
    <definedName name="Resistividad">#REF!</definedName>
    <definedName name="ResMateriales" localSheetId="2">#REF!</definedName>
    <definedName name="ResMateriales">#REF!</definedName>
    <definedName name="ResMO" localSheetId="2">#REF!</definedName>
    <definedName name="ResMO">#REF!</definedName>
    <definedName name="ResOtros">#REF!</definedName>
    <definedName name="resu" localSheetId="1">#REF!</definedName>
    <definedName name="resu" localSheetId="7">#REF!</definedName>
    <definedName name="RESU" localSheetId="6">#REF!</definedName>
    <definedName name="RESU" localSheetId="0">#REF!</definedName>
    <definedName name="RESU">#REF!</definedName>
    <definedName name="resu8" localSheetId="6">#REF!</definedName>
    <definedName name="resu8">#REF!</definedName>
    <definedName name="resufi" localSheetId="1">#REF!</definedName>
    <definedName name="resufi" localSheetId="6">#REF!</definedName>
    <definedName name="resufi" localSheetId="0">#REF!</definedName>
    <definedName name="resufi">#REF!</definedName>
    <definedName name="resufi1" localSheetId="1">#REF!</definedName>
    <definedName name="resufi1" localSheetId="6">#REF!</definedName>
    <definedName name="resufi1" localSheetId="0">#REF!</definedName>
    <definedName name="resufi1">#REF!</definedName>
    <definedName name="resul" localSheetId="2">#REF!</definedName>
    <definedName name="resul">#REF!</definedName>
    <definedName name="RESUM" localSheetId="2">#REF!</definedName>
    <definedName name="RESUM">#REF!</definedName>
    <definedName name="resum2" localSheetId="2">#REF!</definedName>
    <definedName name="resum2">#REF!</definedName>
    <definedName name="resumen" localSheetId="1">#REF!</definedName>
    <definedName name="resumen" localSheetId="6">#REF!</definedName>
    <definedName name="resumen" localSheetId="0">#REF!</definedName>
    <definedName name="resumen">#REF!</definedName>
    <definedName name="resumen_final" localSheetId="1">#REF!</definedName>
    <definedName name="resumen_final" localSheetId="6">#REF!</definedName>
    <definedName name="resumen_final" localSheetId="0">#REF!</definedName>
    <definedName name="resumen_final">#REF!</definedName>
    <definedName name="resumen_final1" localSheetId="1">#REF!</definedName>
    <definedName name="resumen_final1" localSheetId="6">#REF!</definedName>
    <definedName name="resumen_final1" localSheetId="0">#REF!</definedName>
    <definedName name="resumen_final1">#REF!</definedName>
    <definedName name="ResUnit_CD">#REF!</definedName>
    <definedName name="RETALMARMOL">#REF!</definedName>
    <definedName name="RETALVIDRIO">#REF!</definedName>
    <definedName name="Retenc">#REF!</definedName>
    <definedName name="RETI" localSheetId="2">#REF!</definedName>
    <definedName name="RETI">#REF!</definedName>
    <definedName name="RETIRO" localSheetId="2">#REF!</definedName>
    <definedName name="RETIRO">#REF!</definedName>
    <definedName name="retiroarbol" localSheetId="2">#REF!</definedName>
    <definedName name="retiroarbol">#REF!</definedName>
    <definedName name="retirocorte">#REF!</definedName>
    <definedName name="RETIROESCOMBROS">#REF!</definedName>
    <definedName name="RETIROESCOMBROS_2">#REF!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TRE" localSheetId="1"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7" hidden="1">{"via1",#N/A,TRUE,"general";"via2",#N/A,TRUE,"general";"via3",#N/A,TRUE,"general"}</definedName>
    <definedName name="RETTRE" localSheetId="6" hidden="1">{"via1",#N/A,TRUE,"general";"via2",#N/A,TRUE,"general";"via3",#N/A,TRUE,"general"}</definedName>
    <definedName name="RETTRE" localSheetId="2">#REF!</definedName>
    <definedName name="RETTRE" localSheetId="0" hidden="1">{"via1",#N/A,TRUE,"general";"via2",#N/A,TRUE,"general";"via3",#N/A,TRUE,"general"}</definedName>
    <definedName name="RETTRE" hidden="1">{"via1",#N/A,TRUE,"general";"via2",#N/A,TRUE,"general";"via3",#N/A,TRUE,"general"}</definedName>
    <definedName name="Return">#REF!</definedName>
    <definedName name="ReturnSTX">#REF!</definedName>
    <definedName name="rety" localSheetId="1"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6" hidden="1">{"TAB1",#N/A,TRUE,"GENERAL";"TAB2",#N/A,TRUE,"GENERAL";"TAB3",#N/A,TRUE,"GENERAL";"TAB4",#N/A,TRUE,"GENERAL";"TAB5",#N/A,TRUE,"GENERAL"}</definedName>
    <definedName name="rety" localSheetId="2">#REF!</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7" hidden="1">{"via1",#N/A,TRUE,"general";"via2",#N/A,TRUE,"general";"via3",#N/A,TRUE,"general"}</definedName>
    <definedName name="rewfreg" localSheetId="6" hidden="1">{"via1",#N/A,TRUE,"general";"via2",#N/A,TRUE,"general";"via3",#N/A,TRUE,"general"}</definedName>
    <definedName name="rewfreg" localSheetId="2">#REF!</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6" hidden="1">{"via1",#N/A,TRUE,"general";"via2",#N/A,TRUE,"general";"via3",#N/A,TRUE,"general"}</definedName>
    <definedName name="rewr" localSheetId="2">#REF!</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2">#REF!</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7" hidden="1">{"via1",#N/A,TRUE,"general";"via2",#N/A,TRUE,"general";"via3",#N/A,TRUE,"general"}</definedName>
    <definedName name="reyety" localSheetId="6" hidden="1">{"via1",#N/A,TRUE,"general";"via2",#N/A,TRUE,"general";"via3",#N/A,TRUE,"general"}</definedName>
    <definedName name="reyety" localSheetId="2">#REF!</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6" hidden="1">{"via1",#N/A,TRUE,"general";"via2",#N/A,TRUE,"general";"via3",#N/A,TRUE,"general"}</definedName>
    <definedName name="reyty" localSheetId="2">#REF!</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6" hidden="1">{"via1",#N/A,TRUE,"general";"via2",#N/A,TRUE,"general";"via3",#N/A,TRUE,"general"}</definedName>
    <definedName name="reyyt" localSheetId="2">#REF!</definedName>
    <definedName name="reyyt" localSheetId="0" hidden="1">{"via1",#N/A,TRUE,"general";"via2",#N/A,TRUE,"general";"via3",#N/A,TRUE,"general"}</definedName>
    <definedName name="reyyt" hidden="1">{"via1",#N/A,TRUE,"general";"via2",#N/A,TRUE,"general";"via3",#N/A,TRUE,"general"}</definedName>
    <definedName name="Rf" localSheetId="2">#REF!</definedName>
    <definedName name="Rf">#REF!</definedName>
    <definedName name="rfhnhjyu" localSheetId="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2">#REF!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2">#REF!</definedName>
    <definedName name="rfref">#REF!</definedName>
    <definedName name="rfrf" localSheetId="1"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7" hidden="1">{"via1",#N/A,TRUE,"general";"via2",#N/A,TRUE,"general";"via3",#N/A,TRUE,"general"}</definedName>
    <definedName name="rfrf" localSheetId="6" hidden="1">{"via1",#N/A,TRUE,"general";"via2",#N/A,TRUE,"general";"via3",#N/A,TRUE,"general"}</definedName>
    <definedName name="rfrf" localSheetId="2">#REF!</definedName>
    <definedName name="rfrf" localSheetId="0" hidden="1">{"via1",#N/A,TRUE,"general";"via2",#N/A,TRUE,"general";"via3",#N/A,TRUE,"general"}</definedName>
    <definedName name="rfrf" hidden="1">{"via1",#N/A,TRUE,"general";"via2",#N/A,TRUE,"general";"via3",#N/A,TRUE,"general"}</definedName>
    <definedName name="RFV">#REF!</definedName>
    <definedName name="RFVGRF" localSheetId="2">#REF!</definedName>
    <definedName name="RFVGRF">#REF!</definedName>
    <definedName name="RG" localSheetId="1">#REF!</definedName>
    <definedName name="RG" localSheetId="6">#REF!</definedName>
    <definedName name="Rg" localSheetId="2">#REF!</definedName>
    <definedName name="RG" localSheetId="0">#REF!</definedName>
    <definedName name="RG">#REF!</definedName>
    <definedName name="rge" localSheetId="1"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localSheetId="6" hidden="1">{"via1",#N/A,TRUE,"general";"via2",#N/A,TRUE,"general";"via3",#N/A,TRUE,"general"}</definedName>
    <definedName name="rge" localSheetId="2">#REF!</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6" hidden="1">{"via1",#N/A,TRUE,"general";"via2",#N/A,TRUE,"general";"via3",#N/A,TRUE,"general"}</definedName>
    <definedName name="rgegg" localSheetId="2">#REF!</definedName>
    <definedName name="rgegg" localSheetId="0" hidden="1">{"via1",#N/A,TRUE,"general";"via2",#N/A,TRUE,"general";"via3",#N/A,TRUE,"general"}</definedName>
    <definedName name="rgegg" hidden="1">{"via1",#N/A,TRUE,"general";"via2",#N/A,TRUE,"general";"via3",#N/A,TRUE,"general"}</definedName>
    <definedName name="Rh" localSheetId="2">#REF!</definedName>
    <definedName name="Rh">#REF!</definedName>
    <definedName name="rhh" localSheetId="1"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6" hidden="1">{"TAB1",#N/A,TRUE,"GENERAL";"TAB2",#N/A,TRUE,"GENERAL";"TAB3",#N/A,TRUE,"GENERAL";"TAB4",#N/A,TRUE,"GENERAL";"TAB5",#N/A,TRUE,"GENERAL"}</definedName>
    <definedName name="rhh" localSheetId="2">#REF!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#REF!</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#REF!</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 localSheetId="2">#REF!</definedName>
    <definedName name="Ri">#REF!</definedName>
    <definedName name="ricardo" localSheetId="2">#REF!</definedName>
    <definedName name="ricardo">#REF!</definedName>
    <definedName name="RICO" localSheetId="1">#N/A</definedName>
    <definedName name="RICO" localSheetId="6">#N/A</definedName>
    <definedName name="RICO" localSheetId="2">IF('MEMORIAS DE CÁLCULO OK'!Loan_Amount*'MEMORIAS DE CÁLCULO OK'!Interest_Rate*'MEMORIAS DE CÁLCULO OK'!Loan_Years*'MEMORIAS DE CÁLCULO OK'!Loan_Start&gt;0,1,0)</definedName>
    <definedName name="RICO">#N/A</definedName>
    <definedName name="RID" localSheetId="1">#REF!</definedName>
    <definedName name="RID" localSheetId="6">#REF!</definedName>
    <definedName name="RID" localSheetId="0">#REF!</definedName>
    <definedName name="RID">#REF!</definedName>
    <definedName name="RIEL_OMEGA_1_1_2" localSheetId="2">#REF!</definedName>
    <definedName name="RIEL_OMEGA_1_1_2">#REF!</definedName>
    <definedName name="RIGIDIZADORES" localSheetId="2">#REF!</definedName>
    <definedName name="RIGIDIZADORES">#REF!</definedName>
    <definedName name="RISP">#REF!</definedName>
    <definedName name="rj" localSheetId="1"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6" hidden="1">{"TAB1",#N/A,TRUE,"GENERAL";"TAB2",#N/A,TRUE,"GENERAL";"TAB3",#N/A,TRUE,"GENERAL";"TAB4",#N/A,TRUE,"GENERAL";"TAB5",#N/A,TRUE,"GENERAL"}</definedName>
    <definedName name="rj" localSheetId="2">#REF!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#REF!</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7" hidden="1">{"via1",#N/A,TRUE,"general";"via2",#N/A,TRUE,"general";"via3",#N/A,TRUE,"general"}</definedName>
    <definedName name="rjy" localSheetId="6" hidden="1">{"via1",#N/A,TRUE,"general";"via2",#N/A,TRUE,"general";"via3",#N/A,TRUE,"general"}</definedName>
    <definedName name="rjy" localSheetId="2">#REF!</definedName>
    <definedName name="rjy" localSheetId="0" hidden="1">{"via1",#N/A,TRUE,"general";"via2",#N/A,TRUE,"general";"via3",#N/A,TRUE,"general"}</definedName>
    <definedName name="rjy" hidden="1">{"via1",#N/A,TRUE,"general";"via2",#N/A,TRUE,"general";"via3",#N/A,TRUE,"general"}</definedName>
    <definedName name="Rk" localSheetId="2">#REF!</definedName>
    <definedName name="Rk">#REF!</definedName>
    <definedName name="rkjyk" localSheetId="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6" hidden="1">{"TAB1",#N/A,TRUE,"GENERAL";"TAB2",#N/A,TRUE,"GENERAL";"TAB3",#N/A,TRUE,"GENERAL";"TAB4",#N/A,TRUE,"GENERAL";"TAB5",#N/A,TRUE,"GENERAL"}</definedName>
    <definedName name="rkjyk" localSheetId="2">#REF!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7" hidden="1">{"via1",#N/A,TRUE,"general";"via2",#N/A,TRUE,"general";"via3",#N/A,TRUE,"general"}</definedName>
    <definedName name="rkru" localSheetId="6" hidden="1">{"via1",#N/A,TRUE,"general";"via2",#N/A,TRUE,"general";"via3",#N/A,TRUE,"general"}</definedName>
    <definedName name="rkru" localSheetId="2">#REF!</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6" hidden="1">{"TAB1",#N/A,TRUE,"GENERAL";"TAB2",#N/A,TRUE,"GENERAL";"TAB3",#N/A,TRUE,"GENERAL";"TAB4",#N/A,TRUE,"GENERAL";"TAB5",#N/A,TRUE,"GENERAL"}</definedName>
    <definedName name="rky" localSheetId="2">#REF!</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2">#REF!</definedName>
    <definedName name="rl">#REF!</definedName>
    <definedName name="rlo" localSheetId="2">#REF!</definedName>
    <definedName name="rlo">#REF!</definedName>
    <definedName name="rm" localSheetId="2">#REF!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e" localSheetId="2">#REF!</definedName>
    <definedName name="rme">#REF!</definedName>
    <definedName name="Rmm" localSheetId="2">#REF!</definedName>
    <definedName name="Rmm">#REF!</definedName>
    <definedName name="RMS" localSheetId="2">#REF!</definedName>
    <definedName name="RMS">#REF!</definedName>
    <definedName name="Rn">#REF!</definedName>
    <definedName name="rnf">#REF!</definedName>
    <definedName name="rñ" localSheetId="2">#REF!</definedName>
    <definedName name="rñ">#REF!</definedName>
    <definedName name="Ro" localSheetId="1">#REF!,#REF!,#REF!</definedName>
    <definedName name="Ro" localSheetId="6">#REF!,#REF!,#REF!</definedName>
    <definedName name="Ro" localSheetId="2">#REF!</definedName>
    <definedName name="Ro" localSheetId="0">#REF!,#REF!,#REF!</definedName>
    <definedName name="Ro">#REF!,#REF!,#REF!</definedName>
    <definedName name="rodaje" localSheetId="2">#REF!</definedName>
    <definedName name="rodaje">#REF!</definedName>
    <definedName name="Rp" localSheetId="2">#REF!</definedName>
    <definedName name="Rp">#REF!</definedName>
    <definedName name="RPF" localSheetId="2">#REF!</definedName>
    <definedName name="RPF">#REF!</definedName>
    <definedName name="RPPF">#REF!</definedName>
    <definedName name="RPR">#REF!</definedName>
    <definedName name="Rq">#REF!</definedName>
    <definedName name="rr" localSheetId="1">'APU (Entidad) '!ERR</definedName>
    <definedName name="rr" localSheetId="3">CRONOGRAMA!ERR</definedName>
    <definedName name="rr" localSheetId="4">'FLUJO DE FONDOS'!ERR</definedName>
    <definedName name="rr" localSheetId="7">'INDICAR CÓDIGO DEL ITEM DE PAGO'!ERR</definedName>
    <definedName name="rr" localSheetId="6">'MEMORIAS (Entidad) (2)'!ERR</definedName>
    <definedName name="rr" localSheetId="2">#REF!</definedName>
    <definedName name="rr" localSheetId="0">'PRESUPUESTO OFICIAL (Entidad.)'!ERR</definedName>
    <definedName name="rr">[0]!ERR</definedName>
    <definedName name="rr_1">"[0]!err"</definedName>
    <definedName name="RRG" localSheetId="2">#REF!</definedName>
    <definedName name="RRG">#REF!</definedName>
    <definedName name="rrr" localSheetId="1"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7" hidden="1">{"via1",#N/A,TRUE,"general";"via2",#N/A,TRUE,"general";"via3",#N/A,TRUE,"general"}</definedName>
    <definedName name="rrr" localSheetId="6" hidden="1">{"via1",#N/A,TRUE,"general";"via2",#N/A,TRUE,"general";"via3",#N/A,TRUE,"general"}</definedName>
    <definedName name="RRR" localSheetId="2">#REF!</definedName>
    <definedName name="rrr" localSheetId="0" hidden="1">{"via1",#N/A,TRUE,"general";"via2",#N/A,TRUE,"general";"via3",#N/A,TRUE,"general"}</definedName>
    <definedName name="rrr" hidden="1">{"via1",#N/A,TRUE,"general";"via2",#N/A,TRUE,"general";"via3",#N/A,TRUE,"general"}</definedName>
    <definedName name="rrrr" localSheetId="1">#REF!</definedName>
    <definedName name="rrrr" localSheetId="6">#REF!</definedName>
    <definedName name="rrrr" localSheetId="2">#REF!</definedName>
    <definedName name="rrrr" localSheetId="0">#REF!</definedName>
    <definedName name="rrrr">#REF!</definedName>
    <definedName name="rrrrr" localSheetId="2">#REF!</definedName>
    <definedName name="rrrrr">#REF!</definedName>
    <definedName name="rrrrrb" localSheetId="1"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localSheetId="6" hidden="1">{"via1",#N/A,TRUE,"general";"via2",#N/A,TRUE,"general";"via3",#N/A,TRUE,"general"}</definedName>
    <definedName name="rrrrrb" localSheetId="2">#REF!</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2">#REF!</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7" hidden="1">{"via1",#N/A,TRUE,"general";"via2",#N/A,TRUE,"general";"via3",#N/A,TRUE,"general"}</definedName>
    <definedName name="rrrrt" localSheetId="6" hidden="1">{"via1",#N/A,TRUE,"general";"via2",#N/A,TRUE,"general";"via3",#N/A,TRUE,"general"}</definedName>
    <definedName name="rrrrt" localSheetId="2">#REF!</definedName>
    <definedName name="rrrrt" localSheetId="0" hidden="1">{"via1",#N/A,TRUE,"general";"via2",#N/A,TRUE,"general";"via3",#N/A,TRUE,"general"}</definedName>
    <definedName name="rrrrt" hidden="1">{"via1",#N/A,TRUE,"general";"via2",#N/A,TRUE,"general";"via3",#N/A,TRUE,"general"}</definedName>
    <definedName name="Rs" localSheetId="1">#REF!</definedName>
    <definedName name="Rs" localSheetId="6">#REF!</definedName>
    <definedName name="Rs" localSheetId="2">#REF!</definedName>
    <definedName name="Rs" localSheetId="0">#REF!</definedName>
    <definedName name="Rs">#REF!</definedName>
    <definedName name="RSB" localSheetId="2">#REF!</definedName>
    <definedName name="RSB">#REF!</definedName>
    <definedName name="rsdgsd5" localSheetId="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2">#REF!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localSheetId="6" hidden="1">{"TAB1",#N/A,TRUE,"GENERAL";"TAB2",#N/A,TRUE,"GENERAL";"TAB3",#N/A,TRUE,"GENERAL";"TAB4",#N/A,TRUE,"GENERAL";"TAB5",#N/A,TRUE,"GENERAL"}</definedName>
    <definedName name="rt" localSheetId="2">#REF!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localSheetId="6" hidden="1">{"TAB1",#N/A,TRUE,"GENERAL";"TAB2",#N/A,TRUE,"GENERAL";"TAB3",#N/A,TRUE,"GENERAL";"TAB4",#N/A,TRUE,"GENERAL";"TAB5",#N/A,TRUE,"GENERAL"}</definedName>
    <definedName name="rte" localSheetId="2">#REF!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7" hidden="1">{"via1",#N/A,TRUE,"general";"via2",#N/A,TRUE,"general";"via3",#N/A,TRUE,"general"}</definedName>
    <definedName name="rteg" localSheetId="6" hidden="1">{"via1",#N/A,TRUE,"general";"via2",#N/A,TRUE,"general";"via3",#N/A,TRUE,"general"}</definedName>
    <definedName name="rteg" localSheetId="2">#REF!</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6" hidden="1">{"TAB1",#N/A,TRUE,"GENERAL";"TAB2",#N/A,TRUE,"GENERAL";"TAB3",#N/A,TRUE,"GENERAL";"TAB4",#N/A,TRUE,"GENERAL";"TAB5",#N/A,TRUE,"GENERAL"}</definedName>
    <definedName name="rtert" localSheetId="2">#REF!</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7" hidden="1">{"via1",#N/A,TRUE,"general";"via2",#N/A,TRUE,"general";"via3",#N/A,TRUE,"general"}</definedName>
    <definedName name="rtes" localSheetId="6" hidden="1">{"via1",#N/A,TRUE,"general";"via2",#N/A,TRUE,"general";"via3",#N/A,TRUE,"general"}</definedName>
    <definedName name="rtes" localSheetId="2">#REF!</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2">#REF!</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#REF!</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7" hidden="1">{"via1",#N/A,TRUE,"general";"via2",#N/A,TRUE,"general";"via3",#N/A,TRUE,"general"}</definedName>
    <definedName name="rthrthg" localSheetId="6" hidden="1">{"via1",#N/A,TRUE,"general";"via2",#N/A,TRUE,"general";"via3",#N/A,TRUE,"general"}</definedName>
    <definedName name="rthrthg" localSheetId="2">#REF!</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6" hidden="1">{"via1",#N/A,TRUE,"general";"via2",#N/A,TRUE,"general";"via3",#N/A,TRUE,"general"}</definedName>
    <definedName name="rthtrh" localSheetId="2">#REF!</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6" hidden="1">{"via1",#N/A,TRUE,"general";"via2",#N/A,TRUE,"general";"via3",#N/A,TRUE,"general"}</definedName>
    <definedName name="rtkk" localSheetId="2">#REF!</definedName>
    <definedName name="rtkk" localSheetId="0" hidden="1">{"via1",#N/A,TRUE,"general";"via2",#N/A,TRUE,"general";"via3",#N/A,TRUE,"general"}</definedName>
    <definedName name="rtkk" hidden="1">{"via1",#N/A,TRUE,"general";"via2",#N/A,TRUE,"general";"via3",#N/A,TRUE,"general"}</definedName>
    <definedName name="RTSH" localSheetId="2">#REF!</definedName>
    <definedName name="RTSH">#REF!</definedName>
    <definedName name="rttthy" localSheetId="1"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6" hidden="1">{"via1",#N/A,TRUE,"general";"via2",#N/A,TRUE,"general";"via3",#N/A,TRUE,"general"}</definedName>
    <definedName name="rttthy" localSheetId="2">#REF!</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localSheetId="6" hidden="1">{"via1",#N/A,TRUE,"general";"via2",#N/A,TRUE,"general";"via3",#N/A,TRUE,"general"}</definedName>
    <definedName name="rtu" localSheetId="2">#REF!</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6" hidden="1">{"TAB1",#N/A,TRUE,"GENERAL";"TAB2",#N/A,TRUE,"GENERAL";"TAB3",#N/A,TRUE,"GENERAL";"TAB4",#N/A,TRUE,"GENERAL";"TAB5",#N/A,TRUE,"GENERAL"}</definedName>
    <definedName name="rtug" localSheetId="2">#REF!</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#REF!</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7" hidden="1">{"via1",#N/A,TRUE,"general";"via2",#N/A,TRUE,"general";"via3",#N/A,TRUE,"general"}</definedName>
    <definedName name="rturtu" localSheetId="6" hidden="1">{"via1",#N/A,TRUE,"general";"via2",#N/A,TRUE,"general";"via3",#N/A,TRUE,"general"}</definedName>
    <definedName name="rturtu" localSheetId="2">#REF!</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6" hidden="1">{"via1",#N/A,TRUE,"general";"via2",#N/A,TRUE,"general";"via3",#N/A,TRUE,"general"}</definedName>
    <definedName name="rturu" localSheetId="2">#REF!</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6" hidden="1">{"via1",#N/A,TRUE,"general";"via2",#N/A,TRUE,"general";"via3",#N/A,TRUE,"general"}</definedName>
    <definedName name="rtut" localSheetId="2">#REF!</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6" hidden="1">{"via1",#N/A,TRUE,"general";"via2",#N/A,TRUE,"general";"via3",#N/A,TRUE,"general"}</definedName>
    <definedName name="rtutru" localSheetId="2">#REF!</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6" hidden="1">{"via1",#N/A,TRUE,"general";"via2",#N/A,TRUE,"general";"via3",#N/A,TRUE,"general"}</definedName>
    <definedName name="rtuy" localSheetId="2">#REF!</definedName>
    <definedName name="rtuy" localSheetId="0" hidden="1">{"via1",#N/A,TRUE,"general";"via2",#N/A,TRUE,"general";"via3",#N/A,TRUE,"general"}</definedName>
    <definedName name="rtuy" hidden="1">{"via1",#N/A,TRUE,"general";"via2",#N/A,TRUE,"general";"via3",#N/A,TRUE,"general"}</definedName>
    <definedName name="rty" localSheetId="2">#REF!</definedName>
    <definedName name="rty">#REF!</definedName>
    <definedName name="rtyhr" localSheetId="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6" hidden="1">{"TAB1",#N/A,TRUE,"GENERAL";"TAB2",#N/A,TRUE,"GENERAL";"TAB3",#N/A,TRUE,"GENERAL";"TAB4",#N/A,TRUE,"GENERAL";"TAB5",#N/A,TRUE,"GENERAL"}</definedName>
    <definedName name="rtyhr" localSheetId="2">#REF!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7" hidden="1">{"via1",#N/A,TRUE,"general";"via2",#N/A,TRUE,"general";"via3",#N/A,TRUE,"general"}</definedName>
    <definedName name="rtym" localSheetId="6" hidden="1">{"via1",#N/A,TRUE,"general";"via2",#N/A,TRUE,"general";"via3",#N/A,TRUE,"general"}</definedName>
    <definedName name="rtym" localSheetId="2">#REF!</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2">#REF!</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7" hidden="1">{"via1",#N/A,TRUE,"general";"via2",#N/A,TRUE,"general";"via3",#N/A,TRUE,"general"}</definedName>
    <definedName name="rtyrh" localSheetId="6" hidden="1">{"via1",#N/A,TRUE,"general";"via2",#N/A,TRUE,"general";"via3",#N/A,TRUE,"general"}</definedName>
    <definedName name="rtyrh" localSheetId="2">#REF!</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6" hidden="1">{"via1",#N/A,TRUE,"general";"via2",#N/A,TRUE,"general";"via3",#N/A,TRUE,"general"}</definedName>
    <definedName name="RTYRTY" localSheetId="2">#REF!</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6" hidden="1">{"TAB1",#N/A,TRUE,"GENERAL";"TAB2",#N/A,TRUE,"GENERAL";"TAB3",#N/A,TRUE,"GENERAL";"TAB4",#N/A,TRUE,"GENERAL";"TAB5",#N/A,TRUE,"GENERAL"}</definedName>
    <definedName name="rtyt" localSheetId="2">#REF!</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7" hidden="1">{"via1",#N/A,TRUE,"general";"via2",#N/A,TRUE,"general";"via3",#N/A,TRUE,"general"}</definedName>
    <definedName name="rtytry" localSheetId="6" hidden="1">{"via1",#N/A,TRUE,"general";"via2",#N/A,TRUE,"general";"via3",#N/A,TRUE,"general"}</definedName>
    <definedName name="rtytry" localSheetId="2">#REF!</definedName>
    <definedName name="rtytry" localSheetId="0" hidden="1">{"via1",#N/A,TRUE,"general";"via2",#N/A,TRUE,"general";"via3",#N/A,TRUE,"general"}</definedName>
    <definedName name="rtytry" hidden="1">{"via1",#N/A,TRUE,"general";"via2",#N/A,TRUE,"general";"via3",#N/A,TRUE,"general"}</definedName>
    <definedName name="rueda" localSheetId="2">#REF!</definedName>
    <definedName name="rueda">#REF!</definedName>
    <definedName name="ruru" localSheetId="1"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6" hidden="1">{"TAB1",#N/A,TRUE,"GENERAL";"TAB2",#N/A,TRUE,"GENERAL";"TAB3",#N/A,TRUE,"GENERAL";"TAB4",#N/A,TRUE,"GENERAL";"TAB5",#N/A,TRUE,"GENERAL"}</definedName>
    <definedName name="ruru" localSheetId="2">#REF!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1">DATE(YEAR(#REF!),MONTH(#REF!)+Payment_Number,DAY(#REF!))</definedName>
    <definedName name="RUTA" localSheetId="3">DATE(YEAR(#REF!),MONTH(#REF!)+Payment_Number,DAY(#REF!))</definedName>
    <definedName name="RUTA" localSheetId="4">DATE(YEAR(#REF!),MONTH(#REF!)+Payment_Number,DAY(#REF!))</definedName>
    <definedName name="RUTA" localSheetId="6">DATE(YEAR(#REF!),MONTH(#REF!)+Payment_Number,DAY(#REF!))</definedName>
    <definedName name="RUTA" localSheetId="2">DATE(YEAR(#REF!),MONTH(#REF!)+Payment_Number,DAY(#REF!))</definedName>
    <definedName name="RUTA">DATE(YEAR(#REF!),MONTH(#REF!)+Payment_Number,DAY(#REF!))</definedName>
    <definedName name="rutu" localSheetId="1"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7" hidden="1">{"via1",#N/A,TRUE,"general";"via2",#N/A,TRUE,"general";"via3",#N/A,TRUE,"general"}</definedName>
    <definedName name="rutu" localSheetId="6" hidden="1">{"via1",#N/A,TRUE,"general";"via2",#N/A,TRUE,"general";"via3",#N/A,TRUE,"general"}</definedName>
    <definedName name="rutu" localSheetId="2">#REF!</definedName>
    <definedName name="rutu" localSheetId="0" hidden="1">{"via1",#N/A,TRUE,"general";"via2",#N/A,TRUE,"general";"via3",#N/A,TRUE,"general"}</definedName>
    <definedName name="rutu" hidden="1">{"via1",#N/A,TRUE,"general";"via2",#N/A,TRUE,"general";"via3",#N/A,TRUE,"general"}</definedName>
    <definedName name="Rv" localSheetId="2">#REF!</definedName>
    <definedName name="Rv">#REF!</definedName>
    <definedName name="RW">#REF!</definedName>
    <definedName name="rwt" localSheetId="1"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localSheetId="6" hidden="1">{"via1",#N/A,TRUE,"general";"via2",#N/A,TRUE,"general";"via3",#N/A,TRUE,"general"}</definedName>
    <definedName name="rwt" localSheetId="2">#REF!</definedName>
    <definedName name="rwt" localSheetId="0" hidden="1">{"via1",#N/A,TRUE,"general";"via2",#N/A,TRUE,"general";"via3",#N/A,TRUE,"general"}</definedName>
    <definedName name="rwt" hidden="1">{"via1",#N/A,TRUE,"general";"via2",#N/A,TRUE,"general";"via3",#N/A,TRUE,"general"}</definedName>
    <definedName name="Rx" localSheetId="2">#REF!</definedName>
    <definedName name="Rx">#REF!</definedName>
    <definedName name="ry" localSheetId="1"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localSheetId="6" hidden="1">{"via1",#N/A,TRUE,"general";"via2",#N/A,TRUE,"general";"via3",#N/A,TRUE,"general"}</definedName>
    <definedName name="ry" localSheetId="2">#REF!</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2">#REF!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7" hidden="1">{"via1",#N/A,TRUE,"general";"via2",#N/A,TRUE,"general";"via3",#N/A,TRUE,"general"}</definedName>
    <definedName name="rytrsdg" localSheetId="6" hidden="1">{"via1",#N/A,TRUE,"general";"via2",#N/A,TRUE,"general";"via3",#N/A,TRUE,"general"}</definedName>
    <definedName name="rytrsdg" localSheetId="2">#REF!</definedName>
    <definedName name="rytrsdg" localSheetId="0" hidden="1">{"via1",#N/A,TRUE,"general";"via2",#N/A,TRUE,"general";"via3",#N/A,TRUE,"general"}</definedName>
    <definedName name="rytrsdg" hidden="1">{"via1",#N/A,TRUE,"general";"via2",#N/A,TRUE,"general";"via3",#N/A,TRUE,"general"}</definedName>
    <definedName name="Rz" localSheetId="2">#REF!</definedName>
    <definedName name="Rz">#REF!</definedName>
    <definedName name="s" localSheetId="1">'APU (Entidad) '!ERR</definedName>
    <definedName name="s" localSheetId="3">CRONOGRAMA!ERR</definedName>
    <definedName name="s" localSheetId="4">'FLUJO DE FONDOS'!ERR</definedName>
    <definedName name="s" localSheetId="7">'INDICAR CÓDIGO DEL ITEM DE PAGO'!ERR</definedName>
    <definedName name="s" localSheetId="6">'MEMORIAS (Entidad) (2)'!ERR</definedName>
    <definedName name="S" localSheetId="2">#REF!</definedName>
    <definedName name="s" localSheetId="0">'PRESUPUESTO OFICIAL (Entidad.)'!ERR</definedName>
    <definedName name="s">[0]!ERR</definedName>
    <definedName name="SA" localSheetId="3">#REF!</definedName>
    <definedName name="SA" localSheetId="4">#REF!</definedName>
    <definedName name="SA" localSheetId="2">#REF!</definedName>
    <definedName name="SA">#REF!</definedName>
    <definedName name="saa" localSheetId="1"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localSheetId="6" hidden="1">{"via1",#N/A,TRUE,"general";"via2",#N/A,TRUE,"general";"via3",#N/A,TRUE,"general"}</definedName>
    <definedName name="saa" localSheetId="2">#REF!</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localSheetId="6" hidden="1">{"via1",#N/A,TRUE,"general";"via2",#N/A,TRUE,"general";"via3",#N/A,TRUE,"general"}</definedName>
    <definedName name="SAD" localSheetId="2">#REF!</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6" hidden="1">{"via1",#N/A,TRUE,"general";"via2",#N/A,TRUE,"general";"via3",#N/A,TRUE,"general"}</definedName>
    <definedName name="SADF" localSheetId="2">#REF!</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6" hidden="1">{"TAB1",#N/A,TRUE,"GENERAL";"TAB2",#N/A,TRUE,"GENERAL";"TAB3",#N/A,TRUE,"GENERAL";"TAB4",#N/A,TRUE,"GENERAL";"TAB5",#N/A,TRUE,"GENERAL"}</definedName>
    <definedName name="sadff" localSheetId="2">#REF!</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7" hidden="1">{"via1",#N/A,TRUE,"general";"via2",#N/A,TRUE,"general";"via3",#N/A,TRUE,"general"}</definedName>
    <definedName name="sadfo" localSheetId="6" hidden="1">{"via1",#N/A,TRUE,"general";"via2",#N/A,TRUE,"general";"via3",#N/A,TRUE,"general"}</definedName>
    <definedName name="sadfo" localSheetId="2">#REF!</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6" hidden="1">{"TAB1",#N/A,TRUE,"GENERAL";"TAB2",#N/A,TRUE,"GENERAL";"TAB3",#N/A,TRUE,"GENERAL";"TAB4",#N/A,TRUE,"GENERAL";"TAB5",#N/A,TRUE,"GENERAL"}</definedName>
    <definedName name="safdp" localSheetId="2">#REF!</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'APU (Entidad) '!ERR</definedName>
    <definedName name="salarios" localSheetId="3">CRONOGRAMA!ERR</definedName>
    <definedName name="salarios" localSheetId="4">'FLUJO DE FONDOS'!ERR</definedName>
    <definedName name="salarios" localSheetId="7">'INDICAR CÓDIGO DEL ITEM DE PAGO'!ERR</definedName>
    <definedName name="salarios" localSheetId="6">'MEMORIAS (Entidad) (2)'!ERR</definedName>
    <definedName name="salarios" localSheetId="2">'MEMORIAS DE CÁLCULO OK'!ERR</definedName>
    <definedName name="salarios" localSheetId="0">'PRESUPUESTO OFICIAL (Entidad.)'!ERR</definedName>
    <definedName name="salarios">[0]!ERR</definedName>
    <definedName name="SalConv" localSheetId="3">#REF!</definedName>
    <definedName name="SalConv" localSheetId="4">#REF!</definedName>
    <definedName name="SalConv">#REF!</definedName>
    <definedName name="SALID1" localSheetId="1">#REF!</definedName>
    <definedName name="SALID1" localSheetId="6">#REF!</definedName>
    <definedName name="SALID1" localSheetId="0">#REF!</definedName>
    <definedName name="SALID1">#REF!</definedName>
    <definedName name="SALIDA" localSheetId="2">#REF!</definedName>
    <definedName name="SALIDA">#REF!</definedName>
    <definedName name="SALL1" localSheetId="2">#REF!</definedName>
    <definedName name="SALL1">#REF!</definedName>
    <definedName name="SALL2">#REF!</definedName>
    <definedName name="SalMinimo">#REF!</definedName>
    <definedName name="SALTARIN" localSheetId="2">#REF!</definedName>
    <definedName name="SALTARIN">#REF!</definedName>
    <definedName name="SANITARIO" localSheetId="2">#REF!</definedName>
    <definedName name="SANITARIO">#REF!</definedName>
    <definedName name="SANITARIO_LINEA_INSTITUCIONAL" localSheetId="2">#REF!</definedName>
    <definedName name="SANITARIO_LINEA_INSTITUCIONAL">#REF!</definedName>
    <definedName name="Sanitario_Nova_80383" localSheetId="2">#REF!</definedName>
    <definedName name="Sanitario_Nova_80383">#REF!</definedName>
    <definedName name="SANITARIO_PARA_MINUSVALIDOS" localSheetId="2">#REF!</definedName>
    <definedName name="SANITARIO_PARA_MINUSVALIDOS">#REF!</definedName>
    <definedName name="SANITARIOMINUSVALIDOS">#REF!</definedName>
    <definedName name="SARDINEL">#REF!</definedName>
    <definedName name="SB">#REF!</definedName>
    <definedName name="sbe" localSheetId="2">#REF!</definedName>
    <definedName name="sbe">#REF!</definedName>
    <definedName name="SBG">#REF!</definedName>
    <definedName name="sbgfbgdr" localSheetId="1"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7" hidden="1">{"via1",#N/A,TRUE,"general";"via2",#N/A,TRUE,"general";"via3",#N/A,TRUE,"general"}</definedName>
    <definedName name="sbgfbgdr" localSheetId="6" hidden="1">{"via1",#N/A,TRUE,"general";"via2",#N/A,TRUE,"general";"via3",#N/A,TRUE,"general"}</definedName>
    <definedName name="sbgfbgdr" localSheetId="2">#REF!</definedName>
    <definedName name="sbgfbgdr" localSheetId="0" hidden="1">{"via1",#N/A,TRUE,"general";"via2",#N/A,TRUE,"general";"via3",#N/A,TRUE,"general"}</definedName>
    <definedName name="sbgfbgdr" hidden="1">{"via1",#N/A,TRUE,"general";"via2",#N/A,TRUE,"general";"via3",#N/A,TRUE,"general"}</definedName>
    <definedName name="SBS">#REF!</definedName>
    <definedName name="sc" localSheetId="2">#REF!</definedName>
    <definedName name="sc">#REF!</definedName>
    <definedName name="scen_change" localSheetId="3" hidden="1">#REF!</definedName>
    <definedName name="scen_change" localSheetId="4" hidden="1">#REF!</definedName>
    <definedName name="scen_change" localSheetId="2" hidden="1">#REF!</definedName>
    <definedName name="scen_change" hidden="1">#REF!</definedName>
    <definedName name="scen_name1" hidden="1">"arial"</definedName>
    <definedName name="scen_num" hidden="1">1</definedName>
    <definedName name="scen_user1" hidden="1">"DIRECCION DE INFORMATICA"</definedName>
    <definedName name="scen_value1" localSheetId="1" hidden="1">{"SUMINISTRO E INSTALACIÓN CANALETAS L=7.50"}</definedName>
    <definedName name="scen_value1" localSheetId="3" hidden="1">{"SUMINISTRO E INSTALACIÓN CANALETAS L=7.50"}</definedName>
    <definedName name="scen_value1" localSheetId="4" hidden="1">{"SUMINISTRO E INSTALACIÓN CANALETAS L=7.50"}</definedName>
    <definedName name="scen_value1" localSheetId="6" hidden="1">{"SUMINISTRO E INSTALACIÓN CANALETAS L=7.50"}</definedName>
    <definedName name="scen_value1" localSheetId="2" hidden="1">{"SUMINISTRO E INSTALACIÓN CANALETAS L=7.50"}</definedName>
    <definedName name="scen_value1" hidden="1">{"SUMINISTRO E INSTALACIÓN CANALETAS L=7.50"}</definedName>
    <definedName name="Sched_Pay" localSheetId="1">#REF!</definedName>
    <definedName name="Sched_Pay" localSheetId="6">#REF!</definedName>
    <definedName name="Sched_Pay" localSheetId="0">#REF!</definedName>
    <definedName name="Sched_Pay">#REF!</definedName>
    <definedName name="Scheduled_Extra_Payments" localSheetId="1">#REF!</definedName>
    <definedName name="Scheduled_Extra_Payments" localSheetId="6">#REF!</definedName>
    <definedName name="Scheduled_Extra_Payments" localSheetId="0">#REF!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localSheetId="6" hidden="1">{"TAB1",#N/A,TRUE,"GENERAL";"TAB2",#N/A,TRUE,"GENERAL";"TAB3",#N/A,TRUE,"GENERAL";"TAB4",#N/A,TRUE,"GENERAL";"TAB5",#N/A,TRUE,"GENERAL"}</definedName>
    <definedName name="sd" localSheetId="2">#REF!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7" hidden="1">{"via1",#N/A,TRUE,"general";"via2",#N/A,TRUE,"general";"via3",#N/A,TRUE,"general"}</definedName>
    <definedName name="sdaf" localSheetId="6" hidden="1">{"via1",#N/A,TRUE,"general";"via2",#N/A,TRUE,"general";"via3",#N/A,TRUE,"general"}</definedName>
    <definedName name="sdaf" localSheetId="2">#REF!</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6" hidden="1">{"via1",#N/A,TRUE,"general";"via2",#N/A,TRUE,"general";"via3",#N/A,TRUE,"general"}</definedName>
    <definedName name="sdas" localSheetId="2">#REF!</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localSheetId="6" hidden="1">{"via1",#N/A,TRUE,"general";"via2",#N/A,TRUE,"general";"via3",#N/A,TRUE,"general"}</definedName>
    <definedName name="sdasdf" localSheetId="2">#REF!</definedName>
    <definedName name="sdasdf" localSheetId="0" hidden="1">{"via1",#N/A,TRUE,"general";"via2",#N/A,TRUE,"general";"via3",#N/A,TRUE,"general"}</definedName>
    <definedName name="sdasdf" hidden="1">{"via1",#N/A,TRUE,"general";"via2",#N/A,TRUE,"general";"via3",#N/A,TRUE,"general"}</definedName>
    <definedName name="SDCBVTRNTUM" localSheetId="2">#REF!</definedName>
    <definedName name="SDCBVTRNTUM">#REF!</definedName>
    <definedName name="SDCDSCT" localSheetId="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2">#REF!</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3" hidden="1">{#N/A,#N/A,TRUE,"1842CWN0"}</definedName>
    <definedName name="SDDSAFF" localSheetId="4" hidden="1">{#N/A,#N/A,TRUE,"1842CWN0"}</definedName>
    <definedName name="SDDSAFF" localSheetId="6" hidden="1">{#N/A,#N/A,TRUE,"1842CWN0"}</definedName>
    <definedName name="SDDSAFF" localSheetId="2" hidden="1">{#N/A,#N/A,TRUE,"1842CWN0"}</definedName>
    <definedName name="SDDSAFF" localSheetId="0" hidden="1">{#N/A,#N/A,TRUE,"1842CWN0"}</definedName>
    <definedName name="SDDSAFF" hidden="1">{#N/A,#N/A,TRUE,"1842CWN0"}</definedName>
    <definedName name="SDE" localSheetId="2">#REF!</definedName>
    <definedName name="SDE">#REF!</definedName>
    <definedName name="sdf" localSheetId="2">#REF!</definedName>
    <definedName name="sdf">#REF!</definedName>
    <definedName name="SDFBRNTY" localSheetId="2">#REF!</definedName>
    <definedName name="SDFBRNTY">#REF!</definedName>
    <definedName name="SDFBRNY">#REF!</definedName>
    <definedName name="SDFCE" localSheetId="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7" hidden="1">{"via1",#N/A,TRUE,"general";"via2",#N/A,TRUE,"general";"via3",#N/A,TRUE,"general"}</definedName>
    <definedName name="sdfd" localSheetId="6" hidden="1">{"via1",#N/A,TRUE,"general";"via2",#N/A,TRUE,"general";"via3",#N/A,TRUE,"general"}</definedName>
    <definedName name="sdfd" localSheetId="2">#REF!</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3" hidden="1">{#N/A,#N/A,TRUE,"1842CWN0"}</definedName>
    <definedName name="SDFDG" localSheetId="4" hidden="1">{#N/A,#N/A,TRUE,"1842CWN0"}</definedName>
    <definedName name="SDFDG" localSheetId="6" hidden="1">{#N/A,#N/A,TRUE,"1842CWN0"}</definedName>
    <definedName name="SDFDG" localSheetId="2"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7" hidden="1">{"via1",#N/A,TRUE,"general";"via2",#N/A,TRUE,"general";"via3",#N/A,TRUE,"general"}</definedName>
    <definedName name="sdfds" localSheetId="6" hidden="1">{"via1",#N/A,TRUE,"general";"via2",#N/A,TRUE,"general";"via3",#N/A,TRUE,"general"}</definedName>
    <definedName name="sdfds" localSheetId="2">#REF!</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6" hidden="1">{"via1",#N/A,TRUE,"general";"via2",#N/A,TRUE,"general";"via3",#N/A,TRUE,"general"}</definedName>
    <definedName name="SDFDSO" localSheetId="2">#REF!</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2">#REF!</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7" hidden="1">{"via1",#N/A,TRUE,"general";"via2",#N/A,TRUE,"general";"via3",#N/A,TRUE,"general"}</definedName>
    <definedName name="SDFEO" localSheetId="6" hidden="1">{"via1",#N/A,TRUE,"general";"via2",#N/A,TRUE,"general";"via3",#N/A,TRUE,"general"}</definedName>
    <definedName name="SDFEO" localSheetId="2">#REF!</definedName>
    <definedName name="SDFEO" localSheetId="0" hidden="1">{"via1",#N/A,TRUE,"general";"via2",#N/A,TRUE,"general";"via3",#N/A,TRUE,"general"}</definedName>
    <definedName name="SDFEO" hidden="1">{"via1",#N/A,TRUE,"general";"via2",#N/A,TRUE,"general";"via3",#N/A,TRUE,"general"}</definedName>
    <definedName name="SDFFGG" localSheetId="3" hidden="1">#REF!</definedName>
    <definedName name="SDFFGG" localSheetId="4" hidden="1">#REF!</definedName>
    <definedName name="SDFFGG" localSheetId="2" hidden="1">#REF!</definedName>
    <definedName name="SDFFGG" hidden="1">#REF!</definedName>
    <definedName name="sdfg" localSheetId="1"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6" hidden="1">{"TAB1",#N/A,TRUE,"GENERAL";"TAB2",#N/A,TRUE,"GENERAL";"TAB3",#N/A,TRUE,"GENERAL";"TAB4",#N/A,TRUE,"GENERAL";"TAB5",#N/A,TRUE,"GENERAL"}</definedName>
    <definedName name="sdfg" localSheetId="2">#REF!</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6" hidden="1">{"via1",#N/A,TRUE,"general";"via2",#N/A,TRUE,"general";"via3",#N/A,TRUE,"general"}</definedName>
    <definedName name="sdfgdsfk" localSheetId="2">#REF!</definedName>
    <definedName name="sdfgdsfk" localSheetId="0" hidden="1">{"via1",#N/A,TRUE,"general";"via2",#N/A,TRUE,"general";"via3",#N/A,TRUE,"general"}</definedName>
    <definedName name="sdfgdsfk" hidden="1">{"via1",#N/A,TRUE,"general";"via2",#N/A,TRUE,"general";"via3",#N/A,TRUE,"general"}</definedName>
    <definedName name="SDFGREG" localSheetId="2">#REF!</definedName>
    <definedName name="SDFGREG">#REF!</definedName>
    <definedName name="sdfgsg" localSheetId="1"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6" hidden="1">{"via1",#N/A,TRUE,"general";"via2",#N/A,TRUE,"general";"via3",#N/A,TRUE,"general"}</definedName>
    <definedName name="sdfgsg" localSheetId="2">#REF!</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2">#REF!</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7" hidden="1">{"via1",#N/A,TRUE,"general";"via2",#N/A,TRUE,"general";"via3",#N/A,TRUE,"general"}</definedName>
    <definedName name="sdfsd4" localSheetId="6" hidden="1">{"via1",#N/A,TRUE,"general";"via2",#N/A,TRUE,"general";"via3",#N/A,TRUE,"general"}</definedName>
    <definedName name="sdfsd4" localSheetId="2">#REF!</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2">#REF!</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7" hidden="1">{"via1",#N/A,TRUE,"general";"via2",#N/A,TRUE,"general";"via3",#N/A,TRUE,"general"}</definedName>
    <definedName name="sdfsdfb" localSheetId="6" hidden="1">{"via1",#N/A,TRUE,"general";"via2",#N/A,TRUE,"general";"via3",#N/A,TRUE,"general"}</definedName>
    <definedName name="sdfsdfb" localSheetId="2">#REF!</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6" hidden="1">{#N/A,#N/A,TRUE,"INGENIERIA";#N/A,#N/A,TRUE,"COMPRAS";#N/A,#N/A,TRUE,"DIRECCION";#N/A,#N/A,TRUE,"RESUMEN"}</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6" hidden="1">{"TAB1",#N/A,TRUE,"GENERAL";"TAB2",#N/A,TRUE,"GENERAL";"TAB3",#N/A,TRUE,"GENERAL";"TAB4",#N/A,TRUE,"GENERAL";"TAB5",#N/A,TRUE,"GENERAL"}</definedName>
    <definedName name="SDFSF" localSheetId="2">#REF!</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#REF!</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7" hidden="1">{"via1",#N/A,TRUE,"general";"via2",#N/A,TRUE,"general";"via3",#N/A,TRUE,"general"}</definedName>
    <definedName name="sdgfgp" localSheetId="6" hidden="1">{"via1",#N/A,TRUE,"general";"via2",#N/A,TRUE,"general";"via3",#N/A,TRUE,"general"}</definedName>
    <definedName name="sdgfgp" localSheetId="2">#REF!</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6" hidden="1">{"via1",#N/A,TRUE,"general";"via2",#N/A,TRUE,"general";"via3",#N/A,TRUE,"general"}</definedName>
    <definedName name="sdgfiu" localSheetId="2">#REF!</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6" hidden="1">{"TAB1",#N/A,TRUE,"GENERAL";"TAB2",#N/A,TRUE,"GENERAL";"TAB3",#N/A,TRUE,"GENERAL";"TAB4",#N/A,TRUE,"GENERAL";"TAB5",#N/A,TRUE,"GENERAL"}</definedName>
    <definedName name="sdgsd" localSheetId="2">#REF!</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7" hidden="1">{"via1",#N/A,TRUE,"general";"via2",#N/A,TRUE,"general";"via3",#N/A,TRUE,"general"}</definedName>
    <definedName name="sdgsg" localSheetId="6" hidden="1">{"via1",#N/A,TRUE,"general";"via2",#N/A,TRUE,"general";"via3",#N/A,TRUE,"general"}</definedName>
    <definedName name="sdgsg" localSheetId="2">#REF!</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2">#REF!</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7" hidden="1">{"via1",#N/A,TRUE,"general";"via2",#N/A,TRUE,"general";"via3",#N/A,TRUE,"general"}</definedName>
    <definedName name="sdsdfh" localSheetId="6" hidden="1">{"via1",#N/A,TRUE,"general";"via2",#N/A,TRUE,"general";"via3",#N/A,TRUE,"general"}</definedName>
    <definedName name="sdsdfh" localSheetId="2">#REF!</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3" hidden="1">{#N/A,#N/A,TRUE,"1842CWN0"}</definedName>
    <definedName name="sdsdfsdff" localSheetId="4" hidden="1">{#N/A,#N/A,TRUE,"1842CWN0"}</definedName>
    <definedName name="sdsdfsdff" localSheetId="6" hidden="1">{#N/A,#N/A,TRUE,"1842CWN0"}</definedName>
    <definedName name="sdsdfsdff" localSheetId="2" hidden="1">{#N/A,#N/A,TRUE,"1842CWN0"}</definedName>
    <definedName name="sdsdfsdff" localSheetId="0" hidden="1">{#N/A,#N/A,TRUE,"1842CWN0"}</definedName>
    <definedName name="sdsdfsdff" hidden="1">{#N/A,#N/A,TRUE,"1842CWN0"}</definedName>
    <definedName name="SE">#REF!</definedName>
    <definedName name="SECTOR" localSheetId="1">#REF!</definedName>
    <definedName name="SECTOR" localSheetId="7">#REF!</definedName>
    <definedName name="SECTOR" localSheetId="6">#REF!</definedName>
    <definedName name="sector" localSheetId="2">#REF!</definedName>
    <definedName name="SECTOR" localSheetId="0">#REF!</definedName>
    <definedName name="SECTOR">#REF!</definedName>
    <definedName name="SEGUETA" localSheetId="2">#REF!</definedName>
    <definedName name="SEGUETA">#REF!</definedName>
    <definedName name="SEICABALLETEAC" localSheetId="2">#REF!</definedName>
    <definedName name="SEICABALLETEAC">#REF!</definedName>
    <definedName name="SEICABALLETEZ" localSheetId="2">#REF!</definedName>
    <definedName name="SEICABALLETEZ">#REF!</definedName>
    <definedName name="SEIDUCHA" localSheetId="2">#REF!</definedName>
    <definedName name="SEIDUCHA">#REF!</definedName>
    <definedName name="SEIINCRUSTACIONES" localSheetId="2">#REF!</definedName>
    <definedName name="SEIINCRUSTACIONES">#REF!</definedName>
    <definedName name="SEILAVADERO">#REF!</definedName>
    <definedName name="SEILAVAMANOS">#REF!</definedName>
    <definedName name="SEILAVAPLATOS">#REF!</definedName>
    <definedName name="SEILLAVE12">#REF!</definedName>
    <definedName name="SEIPUERTAMAD" localSheetId="2">#REF!</definedName>
    <definedName name="SEIPUERTAMAD">#REF!</definedName>
    <definedName name="SEIPUERTAMET" localSheetId="2">#REF!</definedName>
    <definedName name="SEIPUERTAMET">#REF!</definedName>
    <definedName name="SEIREGISTRO" localSheetId="2">#REF!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 localSheetId="2">#REF!</definedName>
    <definedName name="SEIVENTANA">#REF!</definedName>
    <definedName name="SEIVIDRIOS" localSheetId="2">#REF!</definedName>
    <definedName name="SEIVIDRIOS">#REF!</definedName>
    <definedName name="SELLANTE_ELASTICO__PARA_CUBIERTAS___TUBO_600_CC" localSheetId="2">#REF!</definedName>
    <definedName name="SELLANTE_ELASTICO__PARA_CUBIERTAS___TUBO_600_CC">#REF!</definedName>
    <definedName name="sello">15500</definedName>
    <definedName name="Sello_de_silicona" localSheetId="2">#REF!</definedName>
    <definedName name="Sello_de_silicona">#REF!</definedName>
    <definedName name="SEMANA_C3" localSheetId="1">#REF!</definedName>
    <definedName name="SEMANA_C3" localSheetId="6">#REF!</definedName>
    <definedName name="SEMANA_C3" localSheetId="0">#REF!</definedName>
    <definedName name="SEMANA_C3">#REF!</definedName>
    <definedName name="sena">#REF!</definedName>
    <definedName name="Señal_de_Transito_Grupo_I" localSheetId="2">#REF!</definedName>
    <definedName name="Señal_de_Transito_Grupo_I">#REF!</definedName>
    <definedName name="SEP" localSheetId="2">#REF!</definedName>
    <definedName name="SEP">#REF!</definedName>
    <definedName name="SEPARADORES_3_8" localSheetId="2">#REF!</definedName>
    <definedName name="SEPARADORES_3_8">#REF!</definedName>
    <definedName name="SERO" localSheetId="1">'APU (Entidad) '!ERR</definedName>
    <definedName name="SERO" localSheetId="3">CRONOGRAMA!ERR</definedName>
    <definedName name="SERO" localSheetId="4">'FLUJO DE FONDOS'!ERR</definedName>
    <definedName name="SERO" localSheetId="7">'INDICAR CÓDIGO DEL ITEM DE PAGO'!ERR</definedName>
    <definedName name="SERO" localSheetId="6">'MEMORIAS (Entidad) (2)'!ERR</definedName>
    <definedName name="SERO" localSheetId="2">'MEMORIAS DE CÁLCULO OK'!ERR</definedName>
    <definedName name="SERO" localSheetId="0">'PRESUPUESTO OFICIAL (Entidad.)'!ERR</definedName>
    <definedName name="SERO">[0]!ERR</definedName>
    <definedName name="setrj" localSheetId="1"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7" hidden="1">{"via1",#N/A,TRUE,"general";"via2",#N/A,TRUE,"general";"via3",#N/A,TRUE,"general"}</definedName>
    <definedName name="setrj" localSheetId="6" hidden="1">{"via1",#N/A,TRUE,"general";"via2",#N/A,TRUE,"general";"via3",#N/A,TRUE,"general"}</definedName>
    <definedName name="setrj" localSheetId="2">#REF!</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6" hidden="1">{"via1",#N/A,TRUE,"general";"via2",#N/A,TRUE,"general";"via3",#N/A,TRUE,"general"}</definedName>
    <definedName name="sett" localSheetId="2">#REF!</definedName>
    <definedName name="sett" localSheetId="0" hidden="1">{"via1",#N/A,TRUE,"general";"via2",#N/A,TRUE,"general";"via3",#N/A,TRUE,"general"}</definedName>
    <definedName name="sett" hidden="1">{"via1",#N/A,TRUE,"general";"via2",#N/A,TRUE,"general";"via3",#N/A,TRUE,"general"}</definedName>
    <definedName name="SF" localSheetId="2">#REF!</definedName>
    <definedName name="sf">#REF!</definedName>
    <definedName name="sfasf" localSheetId="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6" hidden="1">{"TAB1",#N/A,TRUE,"GENERAL";"TAB2",#N/A,TRUE,"GENERAL";"TAB3",#N/A,TRUE,"GENERAL";"TAB4",#N/A,TRUE,"GENERAL";"TAB5",#N/A,TRUE,"GENERAL"}</definedName>
    <definedName name="sfasf" localSheetId="2">#REF!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D_5" localSheetId="2">#REF!</definedName>
    <definedName name="SFD_5">#REF!</definedName>
    <definedName name="SFDV" localSheetId="2">#REF!</definedName>
    <definedName name="SFDV">#REF!</definedName>
    <definedName name="SFGDV" localSheetId="2">#REF!</definedName>
    <definedName name="SFGDV">#REF!</definedName>
    <definedName name="SFHSGFH" localSheetId="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AF" localSheetId="2">#REF!</definedName>
    <definedName name="SFSAF">#REF!</definedName>
    <definedName name="sfsd" localSheetId="1"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7" hidden="1">{"via1",#N/A,TRUE,"general";"via2",#N/A,TRUE,"general";"via3",#N/A,TRUE,"general"}</definedName>
    <definedName name="sfsd" localSheetId="6" hidden="1">{"via1",#N/A,TRUE,"general";"via2",#N/A,TRUE,"general";"via3",#N/A,TRUE,"general"}</definedName>
    <definedName name="sfsd" localSheetId="2">#REF!</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6" hidden="1">{"TAB1",#N/A,TRUE,"GENERAL";"TAB2",#N/A,TRUE,"GENERAL";"TAB3",#N/A,TRUE,"GENERAL";"TAB4",#N/A,TRUE,"GENERAL";"TAB5",#N/A,TRUE,"GENERAL"}</definedName>
    <definedName name="sfsdf" localSheetId="2">#REF!</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#REF!</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#REF!</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 localSheetId="2">#REF!</definedName>
    <definedName name="Sg">#REF!</definedName>
    <definedName name="SGDV" localSheetId="2">#REF!</definedName>
    <definedName name="SGDV">#REF!</definedName>
    <definedName name="SGI_V_INDICES_CIRCUITO_CAUSA" localSheetId="2">#REF!</definedName>
    <definedName name="SGI_V_INDICES_CIRCUITO_CAUSA">#REF!</definedName>
    <definedName name="Sh">#REF!</definedName>
    <definedName name="SHARED_FORMULA_21">#N/A</definedName>
    <definedName name="SHEE_INT">#REF!</definedName>
    <definedName name="SHEET">#REF!</definedName>
    <definedName name="SHEET_KP">#REF!</definedName>
    <definedName name="SHEET_MR">#REF!</definedName>
    <definedName name="SHEET1" localSheetId="1">#REF!</definedName>
    <definedName name="SHEET1" localSheetId="6">#REF!</definedName>
    <definedName name="SHEET1" localSheetId="0">#REF!</definedName>
    <definedName name="SHEET1">#REF!</definedName>
    <definedName name="SHEET10" localSheetId="1">#REF!</definedName>
    <definedName name="SHEET10" localSheetId="6">#REF!</definedName>
    <definedName name="SHEET10" localSheetId="0">#REF!</definedName>
    <definedName name="SHEET10">#REF!</definedName>
    <definedName name="SHEET11" localSheetId="1">#REF!</definedName>
    <definedName name="SHEET11" localSheetId="6">#REF!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'APU (Entidad) '!ERR</definedName>
    <definedName name="SI" localSheetId="3">CRONOGRAMA!ERR</definedName>
    <definedName name="SI" localSheetId="4">'FLUJO DE FONDOS'!ERR</definedName>
    <definedName name="SI" localSheetId="7">'INDICAR CÓDIGO DEL ITEM DE PAGO'!ERR</definedName>
    <definedName name="SI" localSheetId="6">'MEMORIAS (Entidad) (2)'!ERR</definedName>
    <definedName name="si" localSheetId="2">#REF!</definedName>
    <definedName name="SI" localSheetId="0">'PRESUPUESTO OFICIAL (Entidad.)'!ERR</definedName>
    <definedName name="SI">[0]!ERR</definedName>
    <definedName name="SI_1">"[0]!err"</definedName>
    <definedName name="Sifon" localSheetId="2">#REF!</definedName>
    <definedName name="Sifon">#REF!</definedName>
    <definedName name="SIFON_180_2" localSheetId="2">#REF!</definedName>
    <definedName name="SIFON_180_2">#REF!</definedName>
    <definedName name="SIFON_DE_PISO" localSheetId="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 localSheetId="2">#REF!</definedName>
    <definedName name="silla_y_250x110">#REF!</definedName>
    <definedName name="SILLA_Y_ESTRUCTURADA_10__X__6" localSheetId="2">#REF!</definedName>
    <definedName name="SILLA_Y_ESTRUCTURADA_10__X__6">#REF!</definedName>
    <definedName name="SILLA_Y_ESTRUCTURADA_10__X_8" localSheetId="2">#REF!</definedName>
    <definedName name="SILLA_Y_ESTRUCTURADA_10__X_8">#REF!</definedName>
    <definedName name="SILLA_Y_ESTRUCTURADA_12__X__6" localSheetId="2">#REF!</definedName>
    <definedName name="SILLA_Y_ESTRUCTURADA_12__X__6">#REF!</definedName>
    <definedName name="SILLA_Y_ESTRUCTURADA_8__X_6">#REF!</definedName>
    <definedName name="SILLA_Y_PVC_10__X_6">#REF!</definedName>
    <definedName name="SILLA_YEE_160x110" localSheetId="2">#REF!</definedName>
    <definedName name="SILLA_YEE_160x110">#REF!</definedName>
    <definedName name="SILLA_YEE_160x160" localSheetId="2">#REF!</definedName>
    <definedName name="SILLA_YEE_160x160">#REF!</definedName>
    <definedName name="SILLA_YEE_200x110" localSheetId="2">#REF!</definedName>
    <definedName name="SILLA_YEE_200x110">#REF!</definedName>
    <definedName name="SILLA_YEE_200x160" localSheetId="2">#REF!</definedName>
    <definedName name="SILLA_YEE_200x160">#REF!</definedName>
    <definedName name="Silla_yee_24___160_mm_Kit" localSheetId="2">#REF!</definedName>
    <definedName name="Silla_yee_24___160_mm_Kit">#REF!</definedName>
    <definedName name="SILLA_YEE_24x160" localSheetId="2">#REF!</definedName>
    <definedName name="SILLA_YEE_24x160">#REF!</definedName>
    <definedName name="Silla_yee_250___160_mm_Kit" localSheetId="2">#REF!</definedName>
    <definedName name="Silla_yee_250___160_mm_Kit">#REF!</definedName>
    <definedName name="SILLA_YEE_250x110" localSheetId="2">#REF!</definedName>
    <definedName name="SILLA_YEE_250x110">#REF!</definedName>
    <definedName name="SILLA_YEE_250x160" localSheetId="2">#REF!</definedName>
    <definedName name="SILLA_YEE_250x160">#REF!</definedName>
    <definedName name="Silla_yee_27___160_mm_Kit" localSheetId="2">#REF!</definedName>
    <definedName name="Silla_yee_27___160_mm_Kit">#REF!</definedName>
    <definedName name="SILLA_YEE_27x160" localSheetId="2">#REF!</definedName>
    <definedName name="SILLA_YEE_27x160">#REF!</definedName>
    <definedName name="Silla_yee_315___160_mm_Kit" localSheetId="2">#REF!</definedName>
    <definedName name="Silla_yee_315___160_mm_Kit">#REF!</definedName>
    <definedName name="SILLA_YEE_315x110" localSheetId="2">#REF!</definedName>
    <definedName name="SILLA_YEE_315x110">#REF!</definedName>
    <definedName name="SILLA_YEE_315x160" localSheetId="2">#REF!</definedName>
    <definedName name="SILLA_YEE_315x160">#REF!</definedName>
    <definedName name="Silla_yee_355___160_mm_Kit" localSheetId="2">#REF!</definedName>
    <definedName name="Silla_yee_355___160_mm_Kit">#REF!</definedName>
    <definedName name="SILLA_YEE_355x110" localSheetId="2">#REF!</definedName>
    <definedName name="SILLA_YEE_355x110">#REF!</definedName>
    <definedName name="SILLA_YEE_355x160" localSheetId="2">#REF!</definedName>
    <definedName name="SILLA_YEE_355x160">#REF!</definedName>
    <definedName name="Silla_yee_400___160_mm_Kit" localSheetId="2">#REF!</definedName>
    <definedName name="Silla_yee_400___160_mm_Kit">#REF!</definedName>
    <definedName name="SILLA_YEE_400x160" localSheetId="2">#REF!</definedName>
    <definedName name="SILLA_YEE_400x160">#REF!</definedName>
    <definedName name="SILLA_YEE_450x160" localSheetId="2">#REF!</definedName>
    <definedName name="SILLA_YEE_450x160">#REF!</definedName>
    <definedName name="sin_nombre_2" localSheetId="2">#REF!</definedName>
    <definedName name="sin_nombre_2">#REF!</definedName>
    <definedName name="SINGOLO" localSheetId="1">#REF!</definedName>
    <definedName name="SINGOLO" localSheetId="6">#REF!</definedName>
    <definedName name="SINGOLO" localSheetId="0">#REF!</definedName>
    <definedName name="SINGOLO">#REF!</definedName>
    <definedName name="SISISIS" localSheetId="1">'APU (Entidad) '!ERR</definedName>
    <definedName name="SISISIS" localSheetId="3">CRONOGRAMA!ERR</definedName>
    <definedName name="SISISIS" localSheetId="4">'FLUJO DE FONDOS'!ERR</definedName>
    <definedName name="SISISIS" localSheetId="7">'INDICAR CÓDIGO DEL ITEM DE PAGO'!ERR</definedName>
    <definedName name="SISISIS" localSheetId="6">'MEMORIAS (Entidad) (2)'!ERR</definedName>
    <definedName name="SISISIS" localSheetId="2">'MEMORIAS DE CÁLCULO OK'!ERR</definedName>
    <definedName name="SISISIS" localSheetId="0">'PRESUPUESTO OFICIAL (Entidad.)'!ERR</definedName>
    <definedName name="SISISIS">[0]!ERR</definedName>
    <definedName name="SISISIS_1">"[0]!err"</definedName>
    <definedName name="SITIO" localSheetId="2">#REF!</definedName>
    <definedName name="SITIO">#REF!</definedName>
    <definedName name="SJ" localSheetId="2">#REF!</definedName>
    <definedName name="SJ">#REF!</definedName>
    <definedName name="SJC">#REF!</definedName>
    <definedName name="sk" localSheetId="2">#REF!</definedName>
    <definedName name="sk">#REF!</definedName>
    <definedName name="SL" localSheetId="2">#REF!</definedName>
    <definedName name="SL">#REF!</definedName>
    <definedName name="sm" localSheetId="2">#REF!</definedName>
    <definedName name="sm">#REF!</definedName>
    <definedName name="Smlv">#REF!</definedName>
    <definedName name="smlv01">#REF!</definedName>
    <definedName name="smlv2001">#REF!</definedName>
    <definedName name="SMML">#REF!</definedName>
    <definedName name="sn" localSheetId="2">#REF!</definedName>
    <definedName name="SN">#REF!</definedName>
    <definedName name="snw" localSheetId="2">#REF!</definedName>
    <definedName name="snw">#REF!</definedName>
    <definedName name="sñ" localSheetId="2">#REF!</definedName>
    <definedName name="sñ">#REF!</definedName>
    <definedName name="so" localSheetId="2">#REF!</definedName>
    <definedName name="so">#REF!</definedName>
    <definedName name="SOBRANTES">#REF!</definedName>
    <definedName name="SOBRE2H">#REF!</definedName>
    <definedName name="SOBRECIMIENTO">#REF!</definedName>
    <definedName name="SOCIAL">#REF!</definedName>
    <definedName name="SOGA">#REF!</definedName>
    <definedName name="SOL">#REF!</definedName>
    <definedName name="solado" localSheetId="2">#REF!</definedName>
    <definedName name="solado">#REF!</definedName>
    <definedName name="SOLD._4_" localSheetId="1">#REF!</definedName>
    <definedName name="SOLD._4_" localSheetId="6">#REF!</definedName>
    <definedName name="SOLD._4_" localSheetId="0">#REF!</definedName>
    <definedName name="SOLD._4_">#REF!</definedName>
    <definedName name="SOLD._6_" localSheetId="1">#REF!</definedName>
    <definedName name="SOLD._6_" localSheetId="6">#REF!</definedName>
    <definedName name="SOLD._6_" localSheetId="0">#REF!</definedName>
    <definedName name="SOLD._6_">#REF!</definedName>
    <definedName name="SOLD._8_" localSheetId="1">#REF!</definedName>
    <definedName name="SOLD._8_" localSheetId="6">#REF!</definedName>
    <definedName name="SOLD._8_" localSheetId="0">#REF!</definedName>
    <definedName name="SOLD._8_">#REF!</definedName>
    <definedName name="SOLDA">#REF!</definedName>
    <definedName name="SOLDADURA">#REF!</definedName>
    <definedName name="SOLDADURA__6011X1_8">#REF!</definedName>
    <definedName name="SOLDADURA_ELECTRICA__6011_x_1_8">#REF!</definedName>
    <definedName name="Soldadura_Exotermica_115_Gm">#REF!</definedName>
    <definedName name="SOLDADURA_EXOTERMICA_115_GR">#REF!</definedName>
    <definedName name="Soldadura_pvc_1_4">#REF!</definedName>
    <definedName name="SOLDADURA6013">#REF!</definedName>
    <definedName name="SOLDADURALIQ" localSheetId="2">#REF!</definedName>
    <definedName name="SOLDADURALIQ">#REF!</definedName>
    <definedName name="solver_adj" localSheetId="1" hidden="1">'APU (Entidad) '!#REF!</definedName>
    <definedName name="solver_adj" localSheetId="7" hidden="1">'INDICAR CÓDIGO DEL ITEM DE PAGO'!#REF!</definedName>
    <definedName name="solver_adj" localSheetId="5" hidden="1">'PRESUPUESTO OFICIAL (Entidad)'!$K$42</definedName>
    <definedName name="solver_adj" localSheetId="0" hidden="1">'PRESUPUESTO OFICIAL (Entidad.)'!#REF!</definedName>
    <definedName name="solver_cvg" localSheetId="1" hidden="1">0.0001</definedName>
    <definedName name="solver_cvg" localSheetId="7" hidden="1">0.0001</definedName>
    <definedName name="solver_cvg" localSheetId="5" hidden="1">0.0001</definedName>
    <definedName name="solver_cvg" localSheetId="0" hidden="1">0.0001</definedName>
    <definedName name="solver_drv" localSheetId="1" hidden="1">1</definedName>
    <definedName name="solver_drv" localSheetId="7" hidden="1">1</definedName>
    <definedName name="solver_drv" localSheetId="5" hidden="1">1</definedName>
    <definedName name="solver_drv" localSheetId="0" hidden="1">1</definedName>
    <definedName name="solver_est" localSheetId="1" hidden="1">1</definedName>
    <definedName name="solver_est" localSheetId="7" hidden="1">1</definedName>
    <definedName name="solver_est" localSheetId="5" hidden="1">1</definedName>
    <definedName name="solver_est" localSheetId="0" hidden="1">1</definedName>
    <definedName name="solver_itr" localSheetId="1" hidden="1">100</definedName>
    <definedName name="solver_itr" localSheetId="7" hidden="1">100</definedName>
    <definedName name="solver_itr" localSheetId="5" hidden="1">100</definedName>
    <definedName name="solver_itr" localSheetId="0" hidden="1">100</definedName>
    <definedName name="solver_lhs1" localSheetId="1" hidden="1">'APU (Entidad) '!#REF!</definedName>
    <definedName name="solver_lhs1" localSheetId="7" hidden="1">'INDICAR CÓDIGO DEL ITEM DE PAGO'!#REF!</definedName>
    <definedName name="solver_lhs1" localSheetId="5" hidden="1">'PRESUPUESTO OFICIAL (Entidad)'!$K$54</definedName>
    <definedName name="solver_lhs1" localSheetId="0" hidden="1">'PRESUPUESTO OFICIAL (Entidad.)'!$I$31</definedName>
    <definedName name="solver_lin" localSheetId="1" hidden="1">2</definedName>
    <definedName name="solver_lin" localSheetId="7" hidden="1">2</definedName>
    <definedName name="solver_lin" localSheetId="5" hidden="1">2</definedName>
    <definedName name="solver_lin" localSheetId="0" hidden="1">2</definedName>
    <definedName name="solver_neg" localSheetId="1" hidden="1">2</definedName>
    <definedName name="solver_neg" localSheetId="7" hidden="1">2</definedName>
    <definedName name="solver_neg" localSheetId="5" hidden="1">2</definedName>
    <definedName name="solver_neg" localSheetId="0" hidden="1">2</definedName>
    <definedName name="solver_num" localSheetId="1" hidden="1">1</definedName>
    <definedName name="solver_num" localSheetId="7" hidden="1">1</definedName>
    <definedName name="solver_num" localSheetId="5" hidden="1">1</definedName>
    <definedName name="solver_num" localSheetId="0" hidden="1">1</definedName>
    <definedName name="solver_nwt" localSheetId="1" hidden="1">1</definedName>
    <definedName name="solver_nwt" localSheetId="7" hidden="1">1</definedName>
    <definedName name="solver_nwt" localSheetId="5" hidden="1">1</definedName>
    <definedName name="solver_nwt" localSheetId="0" hidden="1">1</definedName>
    <definedName name="solver_opt" localSheetId="1" hidden="1">'APU (Entidad) '!#REF!</definedName>
    <definedName name="solver_opt" localSheetId="7" hidden="1">'INDICAR CÓDIGO DEL ITEM DE PAGO'!#REF!</definedName>
    <definedName name="solver_opt" localSheetId="5" hidden="1">'PRESUPUESTO OFICIAL (Entidad)'!$K$54</definedName>
    <definedName name="solver_opt" localSheetId="0" hidden="1">'PRESUPUESTO OFICIAL (Entidad.)'!$I$31</definedName>
    <definedName name="solver_pre" localSheetId="1" hidden="1">0.000001</definedName>
    <definedName name="solver_pre" localSheetId="7" hidden="1">0.000001</definedName>
    <definedName name="solver_pre" localSheetId="5" hidden="1">0.000001</definedName>
    <definedName name="solver_pre" localSheetId="0" hidden="1">0.000001</definedName>
    <definedName name="solver_rel1" localSheetId="1" hidden="1">2</definedName>
    <definedName name="solver_rel1" localSheetId="7" hidden="1">2</definedName>
    <definedName name="solver_rel1" localSheetId="5" hidden="1">2</definedName>
    <definedName name="solver_rel1" localSheetId="0" hidden="1">2</definedName>
    <definedName name="solver_rhs1" localSheetId="1" hidden="1">'APU (Entidad) '!#REF!</definedName>
    <definedName name="solver_rhs1" localSheetId="7" hidden="1">'INDICAR CÓDIGO DEL ITEM DE PAGO'!#REF!</definedName>
    <definedName name="solver_rhs1" localSheetId="5" hidden="1">'PRESUPUESTO OFICIAL (Entidad)'!$K$55</definedName>
    <definedName name="solver_rhs1" localSheetId="0" hidden="1">'PRESUPUESTO OFICIAL (Entidad.)'!$I$32</definedName>
    <definedName name="solver_scl" localSheetId="1" hidden="1">2</definedName>
    <definedName name="solver_scl" localSheetId="7" hidden="1">2</definedName>
    <definedName name="solver_scl" localSheetId="5" hidden="1">2</definedName>
    <definedName name="solver_scl" localSheetId="0" hidden="1">2</definedName>
    <definedName name="solver_sho" localSheetId="1" hidden="1">2</definedName>
    <definedName name="solver_sho" localSheetId="7" hidden="1">2</definedName>
    <definedName name="solver_sho" localSheetId="5" hidden="1">2</definedName>
    <definedName name="solver_sho" localSheetId="0" hidden="1">2</definedName>
    <definedName name="solver_tim" localSheetId="1" hidden="1">100</definedName>
    <definedName name="solver_tim" localSheetId="7" hidden="1">100</definedName>
    <definedName name="solver_tim" localSheetId="5" hidden="1">100</definedName>
    <definedName name="solver_tim" localSheetId="0" hidden="1">100</definedName>
    <definedName name="solver_tol" localSheetId="1" hidden="1">0.05</definedName>
    <definedName name="solver_tol" localSheetId="7" hidden="1">0.05</definedName>
    <definedName name="solver_tol" localSheetId="5" hidden="1">0.05</definedName>
    <definedName name="solver_tol" localSheetId="0" hidden="1">0.05</definedName>
    <definedName name="solver_typ" localSheetId="1" hidden="1">3</definedName>
    <definedName name="solver_typ" localSheetId="7" hidden="1">3</definedName>
    <definedName name="solver_typ" localSheetId="5" hidden="1">3</definedName>
    <definedName name="solver_typ" localSheetId="0" hidden="1">3</definedName>
    <definedName name="solver_val" localSheetId="1" hidden="1">490454</definedName>
    <definedName name="solver_val" localSheetId="7" hidden="1">490454</definedName>
    <definedName name="solver_val" localSheetId="5" hidden="1">63899000000</definedName>
    <definedName name="solver_val" localSheetId="0" hidden="1">63899000000</definedName>
    <definedName name="SOSO" localSheetId="3" hidden="1">#REF!</definedName>
    <definedName name="SOSO" localSheetId="4" hidden="1">#REF!</definedName>
    <definedName name="SOSO" localSheetId="2" hidden="1">#REF!</definedName>
    <definedName name="SOSO" hidden="1">#REF!</definedName>
    <definedName name="sr" localSheetId="2">#REF!</definedName>
    <definedName name="sr">#REF!</definedName>
    <definedName name="srwrwr" localSheetId="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2">#REF!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7">#REF!</definedName>
    <definedName name="SS" localSheetId="6">#REF!</definedName>
    <definedName name="ss" localSheetId="2">#REF!</definedName>
    <definedName name="SS" localSheetId="0">#REF!</definedName>
    <definedName name="SS">#REF!</definedName>
    <definedName name="SS_1">"[0]!err"</definedName>
    <definedName name="SS_AVG_SIZE" localSheetId="1">#REF!</definedName>
    <definedName name="SS_AVG_SIZE" localSheetId="6">#REF!</definedName>
    <definedName name="SS_AVG_SIZE" localSheetId="0">#REF!</definedName>
    <definedName name="SS_AVG_SIZE">#REF!</definedName>
    <definedName name="SS_WELDING" localSheetId="1">#REF!</definedName>
    <definedName name="SS_WELDING" localSheetId="6">#REF!</definedName>
    <definedName name="SS_WELDING" localSheetId="0">#REF!</definedName>
    <definedName name="SS_WELDING">#REF!</definedName>
    <definedName name="ssa">#REF!</definedName>
    <definedName name="ssh">#REF!</definedName>
    <definedName name="sss" localSheetId="1">MODULO10.auto_abrir</definedName>
    <definedName name="sss" localSheetId="3">MODULO10.auto_abrir</definedName>
    <definedName name="sss" localSheetId="4">MODULO10.auto_abrir</definedName>
    <definedName name="sss" localSheetId="6">MODULO10.auto_abrir</definedName>
    <definedName name="SSS" localSheetId="2">#REF!</definedName>
    <definedName name="sss" localSheetId="0">MODULO10.auto_abrir</definedName>
    <definedName name="sss">MODULO10.auto_abrir</definedName>
    <definedName name="SSSS" localSheetId="1">'APU (Entidad) '!ERR</definedName>
    <definedName name="SSSS" localSheetId="3">CRONOGRAMA!ERR</definedName>
    <definedName name="SSSS" localSheetId="4">'FLUJO DE FONDOS'!ERR</definedName>
    <definedName name="SSSS" localSheetId="7">'INDICAR CÓDIGO DEL ITEM DE PAGO'!ERR</definedName>
    <definedName name="SSSS" localSheetId="6">'MEMORIAS (Entidad) (2)'!ERR</definedName>
    <definedName name="SSSS" localSheetId="2">'MEMORIAS DE CÁLCULO OK'!ERR</definedName>
    <definedName name="SSSS" localSheetId="0">'PRESUPUESTO OFICIAL (Entidad.)'!ERR</definedName>
    <definedName name="SSSS">[0]!ERR</definedName>
    <definedName name="SSSSS" localSheetId="3">#REF!</definedName>
    <definedName name="SSSSS" localSheetId="4">#REF!</definedName>
    <definedName name="SSSSS">#REF!</definedName>
    <definedName name="sssss7" localSheetId="1"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7" hidden="1">{"via1",#N/A,TRUE,"general";"via2",#N/A,TRUE,"general";"via3",#N/A,TRUE,"general"}</definedName>
    <definedName name="sssss7" localSheetId="6" hidden="1">{"via1",#N/A,TRUE,"general";"via2",#N/A,TRUE,"general";"via3",#N/A,TRUE,"general"}</definedName>
    <definedName name="sssss7" localSheetId="2">#REF!</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2">#REF!</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#N/A</definedName>
    <definedName name="SSSSSSS" localSheetId="6">#N/A</definedName>
    <definedName name="SSSSSSS" localSheetId="2">IF('MEMORIAS DE CÁLCULO OK'!Loan_Amount*'MEMORIAS DE CÁLCULO OK'!Interest_Rate*'MEMORIAS DE CÁLCULO OK'!Loan_Years*'MEMORIAS DE CÁLCULO OK'!Loan_Start&gt;0,1,0)</definedName>
    <definedName name="SSSSSSS">#N/A</definedName>
    <definedName name="sssssy" localSheetId="1"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7" hidden="1">{"via1",#N/A,TRUE,"general";"via2",#N/A,TRUE,"general";"via3",#N/A,TRUE,"general"}</definedName>
    <definedName name="sssssy" localSheetId="6" hidden="1">{"via1",#N/A,TRUE,"general";"via2",#N/A,TRUE,"general";"via3",#N/A,TRUE,"general"}</definedName>
    <definedName name="sssssy" localSheetId="2">#REF!</definedName>
    <definedName name="sssssy" localSheetId="0" hidden="1">{"via1",#N/A,TRUE,"general";"via2",#N/A,TRUE,"general";"via3",#N/A,TRUE,"general"}</definedName>
    <definedName name="sssssy" hidden="1">{"via1",#N/A,TRUE,"general";"via2",#N/A,TRUE,"general";"via3",#N/A,TRUE,"general"}</definedName>
    <definedName name="St" localSheetId="1">#REF!</definedName>
    <definedName name="St" localSheetId="6">#REF!</definedName>
    <definedName name="st" localSheetId="2">#REF!</definedName>
    <definedName name="St" localSheetId="0">#REF!</definedName>
    <definedName name="St">#REF!</definedName>
    <definedName name="ST_BLDG" localSheetId="1">#REF!</definedName>
    <definedName name="ST_BLDG" localSheetId="6">#REF!</definedName>
    <definedName name="ST_BLDG" localSheetId="0">#REF!</definedName>
    <definedName name="ST_BLDG">#REF!</definedName>
    <definedName name="ST_CW" localSheetId="1">#REF!</definedName>
    <definedName name="ST_CW" localSheetId="6">#REF!</definedName>
    <definedName name="ST_CW" localSheetId="0">#REF!</definedName>
    <definedName name="ST_CW">#REF!</definedName>
    <definedName name="STALO1" localSheetId="1">#REF!</definedName>
    <definedName name="STALO1" localSheetId="6">#REF!</definedName>
    <definedName name="STALO1" localSheetId="0">#REF!</definedName>
    <definedName name="STALO1">#REF!</definedName>
    <definedName name="STAMPA" localSheetId="1">#REF!</definedName>
    <definedName name="STAMPA" localSheetId="6">#REF!</definedName>
    <definedName name="STAMPA" localSheetId="0">#REF!</definedName>
    <definedName name="STAMPA">#REF!</definedName>
    <definedName name="STANU" localSheetId="1">#REF!</definedName>
    <definedName name="STANU" localSheetId="6">#REF!</definedName>
    <definedName name="STANU" localSheetId="0">#REF!</definedName>
    <definedName name="STANU">#REF!</definedName>
    <definedName name="START" localSheetId="1">#REF!</definedName>
    <definedName name="START" localSheetId="6">#REF!</definedName>
    <definedName name="START" localSheetId="0">#REF!</definedName>
    <definedName name="START">#REF!</definedName>
    <definedName name="START1" localSheetId="1">#REF!</definedName>
    <definedName name="START1" localSheetId="6">#REF!</definedName>
    <definedName name="START1" localSheetId="0">#REF!</definedName>
    <definedName name="START1">#REF!</definedName>
    <definedName name="STENU" localSheetId="1">#REF!</definedName>
    <definedName name="STENU" localSheetId="6">#REF!</definedName>
    <definedName name="STENU" localSheetId="0">#REF!</definedName>
    <definedName name="STENU">#REF!</definedName>
    <definedName name="Stock" localSheetId="1">#REF!</definedName>
    <definedName name="Stock" localSheetId="6">#REF!</definedName>
    <definedName name="Stock" localSheetId="0">#REF!</definedName>
    <definedName name="Stock">#REF!</definedName>
    <definedName name="STONU" localSheetId="1">#REF!</definedName>
    <definedName name="STONU" localSheetId="6">#REF!</definedName>
    <definedName name="STONU" localSheetId="0">#REF!</definedName>
    <definedName name="STONU">#REF!</definedName>
    <definedName name="STRESS_RELIEVIN" localSheetId="1">#REF!</definedName>
    <definedName name="STRESS_RELIEVIN" localSheetId="6">#REF!</definedName>
    <definedName name="STRESS_RELIEVIN" localSheetId="0">#REF!</definedName>
    <definedName name="STRESS_RELIEVIN">#REF!</definedName>
    <definedName name="STSUMM" localSheetId="1">#REF!</definedName>
    <definedName name="STSUMM" localSheetId="6">#REF!</definedName>
    <definedName name="STSUMM" localSheetId="0">#REF!</definedName>
    <definedName name="STSUMM">#REF!</definedName>
    <definedName name="stt" localSheetId="1"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localSheetId="6" hidden="1">{"via1",#N/A,TRUE,"general";"via2",#N/A,TRUE,"general";"via3",#N/A,TRUE,"general"}</definedName>
    <definedName name="stt" localSheetId="2">#REF!</definedName>
    <definedName name="stt" localSheetId="0" hidden="1">{"via1",#N/A,TRUE,"general";"via2",#N/A,TRUE,"general";"via3",#N/A,TRUE,"general"}</definedName>
    <definedName name="stt" hidden="1">{"via1",#N/A,TRUE,"general";"via2",#N/A,TRUE,"general";"via3",#N/A,TRUE,"general"}</definedName>
    <definedName name="SU">#REF!</definedName>
    <definedName name="SUB" localSheetId="2">#REF!</definedName>
    <definedName name="SUB">#REF!</definedName>
    <definedName name="SUBA">#REF!</definedName>
    <definedName name="SUBASE" localSheetId="2">#REF!</definedName>
    <definedName name="SUBASE">#REF!</definedName>
    <definedName name="SUBBASE" localSheetId="2">#REF!</definedName>
    <definedName name="SUBBASE">#REF!</definedName>
    <definedName name="SUBBASE_2" localSheetId="2">#REF!</definedName>
    <definedName name="SUBBASE_2">#REF!</definedName>
    <definedName name="SUBBASEGRANULAR" localSheetId="2">#REF!</definedName>
    <definedName name="SUBBASEGRANULAR">#REF!</definedName>
    <definedName name="SUBESTACIONES" localSheetId="2">#REF!</definedName>
    <definedName name="SUBESTACIONES">#REF!</definedName>
    <definedName name="SUBPRODUCTOS" localSheetId="2">#REF!</definedName>
    <definedName name="SUBPRODUCTOS">#REF!</definedName>
    <definedName name="SUBSUELO" localSheetId="1">#REF!</definedName>
    <definedName name="SUBSUELO" localSheetId="6">#REF!</definedName>
    <definedName name="SUBSUELO" localSheetId="0">#REF!</definedName>
    <definedName name="SUBSUELO">#REF!</definedName>
    <definedName name="Subtotal" localSheetId="1">#REF!</definedName>
    <definedName name="Subtotal" localSheetId="6">#REF!</definedName>
    <definedName name="Subtotal" localSheetId="0">#REF!</definedName>
    <definedName name="Subtotal">#REF!</definedName>
    <definedName name="SUBTOTALMAT">#REF!</definedName>
    <definedName name="SUELDO" localSheetId="1">#REF!</definedName>
    <definedName name="SUELDO" localSheetId="6">#REF!</definedName>
    <definedName name="SUELDO" localSheetId="0">#REF!</definedName>
    <definedName name="SUELDO">#REF!</definedName>
    <definedName name="suma">#REF!</definedName>
    <definedName name="Summary" localSheetId="1">#REF!</definedName>
    <definedName name="Summary" localSheetId="7">#REF!</definedName>
    <definedName name="Summary" localSheetId="6">#REF!</definedName>
    <definedName name="Summary" localSheetId="2">#REF!</definedName>
    <definedName name="Summary" localSheetId="0">#REF!</definedName>
    <definedName name="Summary">#REF!</definedName>
    <definedName name="sUMMARY1" localSheetId="2">#REF!</definedName>
    <definedName name="sUMMARY1">#REF!</definedName>
    <definedName name="SUP_ART" localSheetId="1">#REF!</definedName>
    <definedName name="SUP_ART" localSheetId="6">#REF!</definedName>
    <definedName name="SUP_ART" localSheetId="0">#REF!</definedName>
    <definedName name="SUP_ART">#REF!</definedName>
    <definedName name="SUP_VEX" localSheetId="1">#REF!</definedName>
    <definedName name="SUP_VEX" localSheetId="6">#REF!</definedName>
    <definedName name="SUP_VEX" localSheetId="0">#REF!</definedName>
    <definedName name="SUP_VEX">#REF!</definedName>
    <definedName name="SUP_VPR" localSheetId="1">#REF!</definedName>
    <definedName name="SUP_VPR" localSheetId="6">#REF!</definedName>
    <definedName name="SUP_VPR" localSheetId="0">#REF!</definedName>
    <definedName name="SUP_VPR">#REF!</definedName>
    <definedName name="SUP_VPR_GEC" localSheetId="1">#REF!</definedName>
    <definedName name="SUP_VPR_GEC" localSheetId="6">#REF!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1">#REF!</definedName>
    <definedName name="SUP_VPR_NA" localSheetId="6">#REF!</definedName>
    <definedName name="SUP_VPR_NA" localSheetId="0">#REF!</definedName>
    <definedName name="SUP_VPR_NA">#REF!</definedName>
    <definedName name="SUPER">#REF!</definedName>
    <definedName name="SUPERCEL" localSheetId="2">#REF!</definedName>
    <definedName name="SUPERCEL">#REF!</definedName>
    <definedName name="SUPERFICIE" localSheetId="1">#REF!</definedName>
    <definedName name="SUPERFICIE" localSheetId="6">#REF!</definedName>
    <definedName name="SUPERFICIE" localSheetId="0">#REF!</definedName>
    <definedName name="SUPERFICIE">#REF!</definedName>
    <definedName name="sw" localSheetId="1">'APU (Entidad) '!ERR</definedName>
    <definedName name="sw" localSheetId="3">CRONOGRAMA!ERR</definedName>
    <definedName name="sw" localSheetId="4">'FLUJO DE FONDOS'!ERR</definedName>
    <definedName name="sw" localSheetId="7">'INDICAR CÓDIGO DEL ITEM DE PAGO'!ERR</definedName>
    <definedName name="sw" localSheetId="6">'MEMORIAS (Entidad) (2)'!ERR</definedName>
    <definedName name="sw" localSheetId="2">'MEMORIAS DE CÁLCULO OK'!ERR</definedName>
    <definedName name="sw" localSheetId="0">'PRESUPUESTO OFICIAL (Entidad.)'!ERR</definedName>
    <definedName name="sw">[0]!ERR</definedName>
    <definedName name="sw_1">"[0]!err"</definedName>
    <definedName name="SWEFRCVRHEV" localSheetId="1">#N/A</definedName>
    <definedName name="SWEFRCVRHEV" localSheetId="6">#N/A</definedName>
    <definedName name="SWEFRCVRHEV" localSheetId="2">'MEMORIAS DE CÁLCULO OK'!ERR</definedName>
    <definedName name="SWEFRCVRHEV">#N/A</definedName>
    <definedName name="swsw" localSheetId="1"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localSheetId="6" hidden="1">{"via1",#N/A,TRUE,"general";"via2",#N/A,TRUE,"general";"via3",#N/A,TRUE,"general"}</definedName>
    <definedName name="swsw" localSheetId="2">#REF!</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6" hidden="1">{"TAB1",#N/A,TRUE,"GENERAL";"TAB2",#N/A,TRUE,"GENERAL";"TAB3",#N/A,TRUE,"GENERAL";"TAB4",#N/A,TRUE,"GENERAL";"TAB5",#N/A,TRUE,"GENERAL"}</definedName>
    <definedName name="swsw3" localSheetId="2">#REF!</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localSheetId="3" hidden="1">#REF!</definedName>
    <definedName name="Swvu.TAB1." localSheetId="4" hidden="1">#REF!</definedName>
    <definedName name="Swvu.TAB1." localSheetId="2" hidden="1">#REF!</definedName>
    <definedName name="Swvu.TAB1." hidden="1">#REF!</definedName>
    <definedName name="Swvu.TAB2." localSheetId="2" hidden="1">#REF!</definedName>
    <definedName name="Swvu.TAB2." hidden="1">#REF!</definedName>
    <definedName name="Swvu.TAB3." localSheetId="2" hidden="1">#REF!</definedName>
    <definedName name="Swvu.TAB3." hidden="1">#REF!</definedName>
    <definedName name="Swvu.TAB4." hidden="1">#REF!</definedName>
    <definedName name="Swvu.TAB5." hidden="1">#REF!</definedName>
    <definedName name="SYP">#REF!</definedName>
    <definedName name="t" localSheetId="6">#REF!</definedName>
    <definedName name="t">#REF!</definedName>
    <definedName name="T.1" localSheetId="2">#REF!</definedName>
    <definedName name="T.1">#REF!</definedName>
    <definedName name="T.10" localSheetId="2">#REF!</definedName>
    <definedName name="T.10">#REF!</definedName>
    <definedName name="T.11" localSheetId="2">#REF!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1">Scheduled_Payment+Extra_Payment</definedName>
    <definedName name="t_1" localSheetId="3">Scheduled_Payment+Extra_Payment</definedName>
    <definedName name="t_1" localSheetId="4">Scheduled_Payment+Extra_Payment</definedName>
    <definedName name="t_1" localSheetId="6">Scheduled_Payment+Extra_Payment</definedName>
    <definedName name="t_1" localSheetId="2">Scheduled_Payment+Extra_Payment</definedName>
    <definedName name="t_1" localSheetId="0">Scheduled_Payment+Extra_Payment</definedName>
    <definedName name="t_1">Scheduled_Payment+Extra_Payment</definedName>
    <definedName name="T120II">520000</definedName>
    <definedName name="T16US" localSheetId="2">#REF!</definedName>
    <definedName name="T16US">#REF!</definedName>
    <definedName name="T250mm">45000</definedName>
    <definedName name="T27II">195000</definedName>
    <definedName name="T2pulg">7000</definedName>
    <definedName name="T315mm">80000</definedName>
    <definedName name="T3UP" localSheetId="2">#REF!</definedName>
    <definedName name="T3UP">#REF!</definedName>
    <definedName name="T3UZ">#REF!</definedName>
    <definedName name="t4rde26">#REF!</definedName>
    <definedName name="T4UP">#REF!</definedName>
    <definedName name="T4UZ">#REF!</definedName>
    <definedName name="t5t5" localSheetId="1"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6" hidden="1">{"TAB1",#N/A,TRUE,"GENERAL";"TAB2",#N/A,TRUE,"GENERAL";"TAB3",#N/A,TRUE,"GENERAL";"TAB4",#N/A,TRUE,"GENERAL";"TAB5",#N/A,TRUE,"GENERAL"}</definedName>
    <definedName name="t5t5" localSheetId="2">#REF!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UP" localSheetId="2">#REF!</definedName>
    <definedName name="T6UP">#REF!</definedName>
    <definedName name="T6UZ" localSheetId="2">#REF!</definedName>
    <definedName name="T6UZ">#REF!</definedName>
    <definedName name="T8UZ" localSheetId="2">#REF!</definedName>
    <definedName name="T8UZ">#REF!</definedName>
    <definedName name="TA" localSheetId="2">#REF!</definedName>
    <definedName name="TA">#REF!</definedName>
    <definedName name="TAB_FECHA">#REF!</definedName>
    <definedName name="TABDEL" localSheetId="2">#REF!</definedName>
    <definedName name="TABDEL">#REF!</definedName>
    <definedName name="TABL" localSheetId="2">#REF!</definedName>
    <definedName name="TABL">#REF!</definedName>
    <definedName name="TABLA" localSheetId="1">#REF!</definedName>
    <definedName name="TABLA" localSheetId="7">#REF!</definedName>
    <definedName name="TABLA" localSheetId="6">#REF!</definedName>
    <definedName name="TABLA" localSheetId="0">#REF!</definedName>
    <definedName name="TABLA">#REF!</definedName>
    <definedName name="TABLA__COMUN_L__2_50_m__A__0_25_m">#REF!</definedName>
    <definedName name="Tabla_Burra">#REF!</definedName>
    <definedName name="Tabla_Chapa">#REF!</definedName>
    <definedName name="Tabla_comun_0_25_2_5_0_2">#REF!</definedName>
    <definedName name="TABLA_DE_CARACOLI">#REF!</definedName>
    <definedName name="Tabla_Tareas">#REF!</definedName>
    <definedName name="tabla1">#REF!</definedName>
    <definedName name="tabla2" localSheetId="2">#REF!</definedName>
    <definedName name="tabla2">#REF!</definedName>
    <definedName name="TABLAORD" localSheetId="2">#REF!</definedName>
    <definedName name="TABLAORD">#REF!</definedName>
    <definedName name="TABLATOLUA" localSheetId="2">#REF!</definedName>
    <definedName name="TABLATOLUA">#REF!</definedName>
    <definedName name="TABLEKP" localSheetId="1">#REF!</definedName>
    <definedName name="TABLEKP" localSheetId="6">#REF!</definedName>
    <definedName name="TABLEKP" localSheetId="0">#REF!</definedName>
    <definedName name="TABLEKP">#REF!</definedName>
    <definedName name="TABLEPRI" localSheetId="1">#REF!</definedName>
    <definedName name="TABLEPRI" localSheetId="6">#REF!</definedName>
    <definedName name="TABLEPRI" localSheetId="0">#REF!</definedName>
    <definedName name="TABLEPRI">#REF!</definedName>
    <definedName name="TABLERO_DE_60cm_X_60cm_X_25cm" localSheetId="2">#REF!</definedName>
    <definedName name="TABLERO_DE_60cm_X_60cm_X_25cm">#REF!</definedName>
    <definedName name="TABLERO_GENERAL_DE_DISTRIBUCION" localSheetId="2">#REF!</definedName>
    <definedName name="TABLERO_GENERAL_DE_DISTRIBUCION">#REF!</definedName>
    <definedName name="TABLERO4">#REF!</definedName>
    <definedName name="TABLEROS">#REF!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 localSheetId="2">#REF!</definedName>
    <definedName name="TABLETA3333">#REF!</definedName>
    <definedName name="TABLETAGRESS">#REF!</definedName>
    <definedName name="TABLILLA">#REF!</definedName>
    <definedName name="TABLILLA15">#REF!</definedName>
    <definedName name="TABLON" localSheetId="2">#REF!</definedName>
    <definedName name="TABLON">#REF!</definedName>
    <definedName name="Tablon_comun_0_25_2_5_0_4" localSheetId="2">#REF!</definedName>
    <definedName name="Tablon_comun_0_25_2_5_0_4">#REF!</definedName>
    <definedName name="TACDetail" localSheetId="2">#REF!</definedName>
    <definedName name="TACDetail">#REF!</definedName>
    <definedName name="TACHAS">#REF!</definedName>
    <definedName name="TACHeading">#REF!</definedName>
    <definedName name="Tambores" localSheetId="1">#REF!</definedName>
    <definedName name="Tambores" localSheetId="6">#REF!</definedName>
    <definedName name="Tambores" localSheetId="0">#REF!</definedName>
    <definedName name="Tambores">#REF!</definedName>
    <definedName name="TANQUE">#REF!</definedName>
    <definedName name="TANQUE_ABASTECIMIENTO_2000_LTS" localSheetId="2">#REF!</definedName>
    <definedName name="TANQUE_ABASTECIMIENTO_2000_LTS">#REF!</definedName>
    <definedName name="TANQUE_DE_ALMACENAMIENTO_1000_LTS" localSheetId="2">#REF!</definedName>
    <definedName name="TANQUE_DE_ALMACENAMIENTO_1000_LTS">#REF!</definedName>
    <definedName name="Tanque_Eternit_750_Lt" localSheetId="2">#REF!</definedName>
    <definedName name="Tanque_Eternit_750_Lt">#REF!</definedName>
    <definedName name="Tanque_Séptico_Eternit">#REF!</definedName>
    <definedName name="TANQUEAEREO">#REF!</definedName>
    <definedName name="Tanques" localSheetId="1">#REF!</definedName>
    <definedName name="Tanques" localSheetId="6">#REF!</definedName>
    <definedName name="Tanques" localSheetId="0">#REF!</definedName>
    <definedName name="Tanques">#REF!</definedName>
    <definedName name="TAPA">#REF!</definedName>
    <definedName name="Tapa_Alcantarilla_aro_y_contra_aro">#REF!</definedName>
    <definedName name="TAPA_ALCANTARILLA_ARO_Y_CONTRAARO">#REF!</definedName>
    <definedName name="TAPA_HF" localSheetId="2">#REF!</definedName>
    <definedName name="TAPA_HF">#REF!</definedName>
    <definedName name="TAPA_SUMIDERO" localSheetId="2">#REF!</definedName>
    <definedName name="TAPA_SUMIDERO">#REF!</definedName>
    <definedName name="Tapa_Válvula_Tipo_Chorote" localSheetId="2">#REF!</definedName>
    <definedName name="Tapa_Válvula_Tipo_Chorote">#REF!</definedName>
    <definedName name="tapacamara">#REF!</definedName>
    <definedName name="tapafondo">#REF!</definedName>
    <definedName name="tapapozo">#REF!</definedName>
    <definedName name="TAPAS_DE_CIERRE_DE_METALDECK">#REF!</definedName>
    <definedName name="TAPETECESPED">#REF!</definedName>
    <definedName name="TAPON_2__P.V.C" localSheetId="2">#REF!</definedName>
    <definedName name="TAPON_2__P.V.C">#REF!</definedName>
    <definedName name="Tapon_3__Presion" localSheetId="2">#REF!</definedName>
    <definedName name="Tapon_3__Presion">#REF!</definedName>
    <definedName name="TAPON3">#REF!</definedName>
    <definedName name="TAPON4" localSheetId="2">#REF!</definedName>
    <definedName name="TAPON4">#REF!</definedName>
    <definedName name="TAREAS_INICIALES" localSheetId="1">#REF!</definedName>
    <definedName name="TAREAS_INICIALES" localSheetId="6">#REF!</definedName>
    <definedName name="TAREAS_INICIALES" localSheetId="0">#REF!</definedName>
    <definedName name="TAREAS_INICIALES">#REF!</definedName>
    <definedName name="TARIFA">#REF!</definedName>
    <definedName name="TarifaPension">#REF!</definedName>
    <definedName name="TARIFAS" localSheetId="2">#REF!</definedName>
    <definedName name="TARIFAS">#REF!</definedName>
    <definedName name="TARIFAS1">#REF!</definedName>
    <definedName name="TarifaSalud">#REF!</definedName>
    <definedName name="Tasa" localSheetId="1">#REF!</definedName>
    <definedName name="Tasa" localSheetId="6">#REF!</definedName>
    <definedName name="Tasa" localSheetId="0">#REF!</definedName>
    <definedName name="Tasa">#REF!</definedName>
    <definedName name="TASA_DE_CAMBIO" localSheetId="1">#REF!</definedName>
    <definedName name="TASA_DE_CAMBIO" localSheetId="6">#REF!</definedName>
    <definedName name="TASA_DE_CAMBIO" localSheetId="0">#REF!</definedName>
    <definedName name="TASA_DE_CAMBIO">#REF!</definedName>
    <definedName name="Tasa1">#REF!</definedName>
    <definedName name="TasaCCP" localSheetId="1">#REF!</definedName>
    <definedName name="TasaCCP" localSheetId="6">#REF!</definedName>
    <definedName name="TasaCCP" localSheetId="0">#REF!</definedName>
    <definedName name="TasaCCP">#REF!</definedName>
    <definedName name="Tax" localSheetId="1">#REF!</definedName>
    <definedName name="Tax" localSheetId="6">#REF!</definedName>
    <definedName name="Tax" localSheetId="0">#REF!</definedName>
    <definedName name="Tax">#REF!</definedName>
    <definedName name="tb" localSheetId="2">#REF!</definedName>
    <definedName name="tb">#REF!</definedName>
    <definedName name="TB_EVENTOS_OTS_ANUAL" localSheetId="1">#REF!</definedName>
    <definedName name="TB_EVENTOS_OTS_ANUAL" localSheetId="6">#REF!</definedName>
    <definedName name="TB_EVENTOS_OTS_ANUAL" localSheetId="0">#REF!</definedName>
    <definedName name="TB_EVENTOS_OTS_ANUAL">#REF!</definedName>
    <definedName name="tc" localSheetId="1">#REF!</definedName>
    <definedName name="tc" localSheetId="6">#REF!</definedName>
    <definedName name="TC" localSheetId="2">#REF!</definedName>
    <definedName name="tc" localSheetId="0">#REF!</definedName>
    <definedName name="tc">#REF!</definedName>
    <definedName name="Td">#REF!</definedName>
    <definedName name="tdy" localSheetId="1"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6" hidden="1">{"TAB1",#N/A,TRUE,"GENERAL";"TAB2",#N/A,TRUE,"GENERAL";"TAB3",#N/A,TRUE,"GENERAL";"TAB4",#N/A,TRUE,"GENERAL";"TAB5",#N/A,TRUE,"GENERAL"}</definedName>
    <definedName name="tdy" localSheetId="2">#REF!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1">DATE(YEAR('APU (Entidad) '!Loan_Start),MONTH('APU (Entidad) '!Loan_Start)+Payment_Number,DAY('APU (Entidad) '!Loan_Start))</definedName>
    <definedName name="TECN" localSheetId="3">#N/A</definedName>
    <definedName name="TECN" localSheetId="4">#N/A</definedName>
    <definedName name="TECN" localSheetId="6">DATE(YEAR('MEMORIAS (Entidad) (2)'!Loan_Start),MONTH('MEMORIAS (Entidad) (2)'!Loan_Start)+Payment_Number,DAY('MEMORIAS (Entidad) (2)'!Loan_Start))</definedName>
    <definedName name="TECN" localSheetId="2">DATE(YEAR('MEMORIAS DE CÁLCULO OK'!Loan_Start),MONTH('MEMORIAS DE CÁLCULO OK'!Loan_Start)+Payment_Number,DAY('MEMORIAS DE CÁLCULO OK'!Loan_Start))</definedName>
    <definedName name="TECN">DATE(YEAR('PRESUPUESTO OFICIAL (Entidad.)'!Loan_Start),MONTH('PRESUPUESTO OFICIAL (Entidad.)'!Loan_Start)+Payment_Number,DAY('PRESUPUESTO OFICIAL (Entidad.)'!Loan_Start))</definedName>
    <definedName name="Tecnico" localSheetId="3">#REF!</definedName>
    <definedName name="Tecnico" localSheetId="4">#REF!</definedName>
    <definedName name="Tecnico" localSheetId="2">#REF!</definedName>
    <definedName name="Tecnico">#REF!</definedName>
    <definedName name="TECNICO_TELEFONOS" localSheetId="2">#REF!</definedName>
    <definedName name="TECNICO_TELEFONOS">#REF!</definedName>
    <definedName name="Tecnico1" localSheetId="2">#REF!</definedName>
    <definedName name="Tecnico1">#REF!</definedName>
    <definedName name="Tecnico2">#REF!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_2">#REF!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#REF!</definedName>
    <definedName name="TEE8A6_2" localSheetId="2">#REF!</definedName>
    <definedName name="TEE8A6_2">#REF!</definedName>
    <definedName name="TEE8X3" localSheetId="2">#REF!</definedName>
    <definedName name="TEE8X3">#REF!</definedName>
    <definedName name="TEE8X4" localSheetId="2">#REF!</definedName>
    <definedName name="TEE8X4">#REF!</definedName>
    <definedName name="TEE8X6">#REF!</definedName>
    <definedName name="Teen">#REF!</definedName>
    <definedName name="TEFLON">#REF!</definedName>
    <definedName name="TEJA" localSheetId="2">#REF!</definedName>
    <definedName name="TEJA">#REF!</definedName>
    <definedName name="Teja_de_Barro" localSheetId="2">#REF!</definedName>
    <definedName name="Teja_de_Barro">#REF!</definedName>
    <definedName name="TEJA_DE_ZINC_No_6" localSheetId="2">#REF!</definedName>
    <definedName name="TEJA_DE_ZINC_No_6">#REF!</definedName>
    <definedName name="TEJA_METALICA">#REF!</definedName>
    <definedName name="TEJA_TERMOACUSTICA">#REF!</definedName>
    <definedName name="tejaeternit">#REF!</definedName>
    <definedName name="TEJAZ">#REF!</definedName>
    <definedName name="TELASFALTICA" localSheetId="2">#REF!</definedName>
    <definedName name="TELASFALTICA">#REF!</definedName>
    <definedName name="telefono">#REF!</definedName>
    <definedName name="TEMA1" localSheetId="1">#REF!</definedName>
    <definedName name="TEMA1" localSheetId="6">#REF!</definedName>
    <definedName name="TEMA1" localSheetId="0">#REF!</definedName>
    <definedName name="TEMA1">#REF!</definedName>
    <definedName name="TEMA10" localSheetId="1">#REF!</definedName>
    <definedName name="TEMA10" localSheetId="6">#REF!</definedName>
    <definedName name="TEMA10" localSheetId="0">#REF!</definedName>
    <definedName name="TEMA10">#REF!</definedName>
    <definedName name="TEMA2" localSheetId="1">#REF!</definedName>
    <definedName name="TEMA2" localSheetId="6">#REF!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ORIZADORES_GRADUABLES_AUTOMATICOS_TELEMECHANIQUE_110VAC">#REF!</definedName>
    <definedName name="TER" localSheetId="1">'APU (Entidad) '!ERR</definedName>
    <definedName name="TER" localSheetId="3">CRONOGRAMA!ERR</definedName>
    <definedName name="TER" localSheetId="4">'FLUJO DE FONDOS'!ERR</definedName>
    <definedName name="TER" localSheetId="7">'INDICAR CÓDIGO DEL ITEM DE PAGO'!ERR</definedName>
    <definedName name="TER" localSheetId="6">'MEMORIAS (Entidad) (2)'!ERR</definedName>
    <definedName name="TER" localSheetId="2">'MEMORIAS DE CÁLCULO OK'!ERR</definedName>
    <definedName name="TER" localSheetId="0">'PRESUPUESTO OFICIAL (Entidad.)'!ERR</definedName>
    <definedName name="TER">[0]!ERR</definedName>
    <definedName name="TERINAL" localSheetId="3">#REF!</definedName>
    <definedName name="TERINAL" localSheetId="4">#REF!</definedName>
    <definedName name="TERINAL" localSheetId="2">#REF!</definedName>
    <definedName name="TERINAL">#REF!</definedName>
    <definedName name="TERM" localSheetId="1">'APU (Entidad) '!ERR</definedName>
    <definedName name="TERM" localSheetId="3">CRONOGRAMA!ERR</definedName>
    <definedName name="TERM" localSheetId="4">'FLUJO DE FONDOS'!ERR</definedName>
    <definedName name="TERM" localSheetId="7">'INDICAR CÓDIGO DEL ITEM DE PAGO'!ERR</definedName>
    <definedName name="TERM" localSheetId="6">'MEMORIAS (Entidad) (2)'!ERR</definedName>
    <definedName name="TERM" localSheetId="2">'MEMORIAS DE CÁLCULO OK'!ERR</definedName>
    <definedName name="TERM" localSheetId="0">'PRESUPUESTO OFICIAL (Entidad.)'!ERR</definedName>
    <definedName name="TERM">[0]!ERR</definedName>
    <definedName name="Terminal_conduit_pvc_3_4" localSheetId="3">#REF!</definedName>
    <definedName name="Terminal_conduit_pvc_3_4" localSheetId="4">#REF!</definedName>
    <definedName name="Terminal_conduit_pvc_3_4" localSheetId="2">#REF!</definedName>
    <definedName name="Terminal_conduit_pvc_3_4">#REF!</definedName>
    <definedName name="TERMINAL_DE_OJO" localSheetId="2">#REF!</definedName>
    <definedName name="TERMINAL_DE_OJO">#REF!</definedName>
    <definedName name="TERMINAL_EMT_3_4" localSheetId="2">#REF!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#REF!</definedName>
    <definedName name="TERMINALES_PONCHAR_16" localSheetId="2">#REF!</definedName>
    <definedName name="TERMINALES_PONCHAR_16">#REF!</definedName>
    <definedName name="TÉRMINOS" localSheetId="1">'APU (Entidad) '!ERR</definedName>
    <definedName name="TÉRMINOS" localSheetId="3">CRONOGRAMA!ERR</definedName>
    <definedName name="TÉRMINOS" localSheetId="4">'FLUJO DE FONDOS'!ERR</definedName>
    <definedName name="TÉRMINOS" localSheetId="7">'INDICAR CÓDIGO DEL ITEM DE PAGO'!ERR</definedName>
    <definedName name="TÉRMINOS" localSheetId="6">'MEMORIAS (Entidad) (2)'!ERR</definedName>
    <definedName name="TÉRMINOS" localSheetId="2">'MEMORIAS DE CÁLCULO OK'!ERR</definedName>
    <definedName name="TÉRMINOS" localSheetId="0">'PRESUPUESTO OFICIAL (Entidad.)'!ERR</definedName>
    <definedName name="TÉRMINOS">[0]!ERR</definedName>
    <definedName name="TERR" localSheetId="3">#REF!</definedName>
    <definedName name="TERR" localSheetId="4">#REF!</definedName>
    <definedName name="TERR">#REF!</definedName>
    <definedName name="TesSumHeading" localSheetId="2">#REF!</definedName>
    <definedName name="TesSumHeading">#REF!</definedName>
    <definedName name="tewst" localSheetId="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xSumDetail" localSheetId="2">#REF!</definedName>
    <definedName name="TexSumDetail">#REF!</definedName>
    <definedName name="TexSumHeading" localSheetId="2">#REF!</definedName>
    <definedName name="TexSumHeading">#REF!</definedName>
    <definedName name="teytrh" localSheetId="1"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7" hidden="1">{"via1",#N/A,TRUE,"general";"via2",#N/A,TRUE,"general";"via3",#N/A,TRUE,"general"}</definedName>
    <definedName name="teytrh" localSheetId="6" hidden="1">{"via1",#N/A,TRUE,"general";"via2",#N/A,TRUE,"general";"via3",#N/A,TRUE,"general"}</definedName>
    <definedName name="teytrh" localSheetId="2">#REF!</definedName>
    <definedName name="teytrh" localSheetId="0" hidden="1">{"via1",#N/A,TRUE,"general";"via2",#N/A,TRUE,"general";"via3",#N/A,TRUE,"general"}</definedName>
    <definedName name="teytrh" hidden="1">{"via1",#N/A,TRUE,"general";"via2",#N/A,TRUE,"general";"via3",#N/A,TRUE,"general"}</definedName>
    <definedName name="Tf" localSheetId="2">#REF!</definedName>
    <definedName name="Tf">#REF!</definedName>
    <definedName name="Tg" localSheetId="2">#REF!</definedName>
    <definedName name="Tg">#REF!</definedName>
    <definedName name="TGB" localSheetId="1">#REF!</definedName>
    <definedName name="TGB" localSheetId="6">#REF!</definedName>
    <definedName name="TGB" localSheetId="0">#REF!</definedName>
    <definedName name="TGB">#REF!</definedName>
    <definedName name="TH" localSheetId="1">#REF!</definedName>
    <definedName name="TH" localSheetId="6">#REF!</definedName>
    <definedName name="TH" localSheetId="0">#REF!</definedName>
    <definedName name="TH">#REF!</definedName>
    <definedName name="THBULLDOZER">#REF!</definedName>
    <definedName name="THCARROTANQUE">#REF!</definedName>
    <definedName name="thdh" localSheetId="1"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6" hidden="1">{"TAB1",#N/A,TRUE,"GENERAL";"TAB2",#N/A,TRUE,"GENERAL";"TAB3",#N/A,TRUE,"GENERAL";"TAB4",#N/A,TRUE,"GENERAL";"TAB5",#N/A,TRUE,"GENERAL"}</definedName>
    <definedName name="thdh" localSheetId="2">#REF!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EQUIPOSOLDADURA" localSheetId="2">#REF!</definedName>
    <definedName name="THEQUIPOSOLDADURA">#REF!</definedName>
    <definedName name="THINER" localSheetId="2">#REF!</definedName>
    <definedName name="THINER">#REF!</definedName>
    <definedName name="THMEZCLADORA" localSheetId="2">#REF!</definedName>
    <definedName name="THMEZCLADORA">#REF!</definedName>
    <definedName name="THMOTO">#REF!</definedName>
    <definedName name="THP" localSheetId="1">#REF!</definedName>
    <definedName name="THP" localSheetId="6">#REF!</definedName>
    <definedName name="THP" localSheetId="0">#REF!</definedName>
    <definedName name="THP">#REF!</definedName>
    <definedName name="THRANA">#REF!</definedName>
    <definedName name="THRETRO">#REF!</definedName>
    <definedName name="thtj" localSheetId="1"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7" hidden="1">{"via1",#N/A,TRUE,"general";"via2",#N/A,TRUE,"general";"via3",#N/A,TRUE,"general"}</definedName>
    <definedName name="thtj" localSheetId="6" hidden="1">{"via1",#N/A,TRUE,"general";"via2",#N/A,TRUE,"general";"via3",#N/A,TRUE,"general"}</definedName>
    <definedName name="thtj" localSheetId="2">#REF!</definedName>
    <definedName name="thtj" localSheetId="0" hidden="1">{"via1",#N/A,TRUE,"general";"via2",#N/A,TRUE,"general";"via3",#N/A,TRUE,"general"}</definedName>
    <definedName name="thtj" hidden="1">{"via1",#N/A,TRUE,"general";"via2",#N/A,TRUE,"general";"via3",#N/A,TRUE,"general"}</definedName>
    <definedName name="THVIBRADOR" localSheetId="2">#REF!</definedName>
    <definedName name="THVIBRADOR">#REF!</definedName>
    <definedName name="THVIBRO" localSheetId="2">#REF!</definedName>
    <definedName name="THVIBRO">#REF!</definedName>
    <definedName name="THVOLQUETA" localSheetId="2">#REF!</definedName>
    <definedName name="THVOLQUETA">#REF!</definedName>
    <definedName name="Ti">#REF!</definedName>
    <definedName name="TIEMPO">#REF!</definedName>
    <definedName name="TIERRA_NEGRA" localSheetId="2">#REF!</definedName>
    <definedName name="TIERRA_NEGRA">#REF!</definedName>
    <definedName name="TIERRANEGRA">#REF!</definedName>
    <definedName name="TIPO" localSheetId="1">#REF!</definedName>
    <definedName name="TIPO" localSheetId="6">#REF!</definedName>
    <definedName name="TIPO" localSheetId="2">#REF!</definedName>
    <definedName name="TIPO" localSheetId="0">#REF!</definedName>
    <definedName name="TIPO">#REF!</definedName>
    <definedName name="TIPO_GRUPO" localSheetId="1">#REF!</definedName>
    <definedName name="TIPO_GRUPO" localSheetId="6">#REF!</definedName>
    <definedName name="TIPO_GRUPO" localSheetId="0">#REF!</definedName>
    <definedName name="TIPO_GRUPO">#REF!</definedName>
    <definedName name="TipoCosteo" localSheetId="2">#REF!</definedName>
    <definedName name="TipoCosteo">#REF!</definedName>
    <definedName name="TipoCosteoNivelRiesgo">#REF!</definedName>
    <definedName name="TipoGC">#REF!</definedName>
    <definedName name="TipoNeces">#REF!</definedName>
    <definedName name="TipoPro" localSheetId="1">#REF!</definedName>
    <definedName name="TipoPro" localSheetId="6">#REF!</definedName>
    <definedName name="TipoPro" localSheetId="0">#REF!</definedName>
    <definedName name="TipoPro">#REF!</definedName>
    <definedName name="Tipoproceso" localSheetId="1">#REF!</definedName>
    <definedName name="Tipoproceso" localSheetId="6">#REF!</definedName>
    <definedName name="Tipoproceso" localSheetId="0">#REF!</definedName>
    <definedName name="Tipoproceso">#REF!</definedName>
    <definedName name="TiposCampamentos" localSheetId="2">#REF!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 localSheetId="1">#REF!</definedName>
    <definedName name="TIR" localSheetId="6">#REF!</definedName>
    <definedName name="TIR" localSheetId="0">#REF!</definedName>
    <definedName name="TIR">#REF!</definedName>
    <definedName name="TITEQUIPO">#REF!</definedName>
    <definedName name="titi" localSheetId="1">#N/A</definedName>
    <definedName name="titi" localSheetId="6">#N/A</definedName>
    <definedName name="titi" localSheetId="2">IF('MEMORIAS DE CÁLCULO OK'!Loan_Amount*'MEMORIAS DE CÁLCULO OK'!Interest_Rate*'MEMORIAS DE CÁLCULO OK'!Loan_Years*'MEMORIAS DE CÁLCULO OK'!Loan_Start&gt;0,1,0)</definedName>
    <definedName name="titi">#N/A</definedName>
    <definedName name="TITLE" localSheetId="1">#REF!</definedName>
    <definedName name="TITLE" localSheetId="6">#REF!</definedName>
    <definedName name="TITLE" localSheetId="0">#REF!</definedName>
    <definedName name="TITLE">#REF!</definedName>
    <definedName name="TITMATERIALES" localSheetId="2">#REF!</definedName>
    <definedName name="TITMATERIALES">#REF!</definedName>
    <definedName name="TITMO" localSheetId="2">#REF!</definedName>
    <definedName name="TITMO">#REF!</definedName>
    <definedName name="TITO">#N/A</definedName>
    <definedName name="TITOF">#N/A</definedName>
    <definedName name="TITTRANSPORTE" localSheetId="2">#REF!</definedName>
    <definedName name="TITTRANSPORTE">#REF!</definedName>
    <definedName name="titu" localSheetId="1">#REF!</definedName>
    <definedName name="titu" localSheetId="6">#REF!</definedName>
    <definedName name="titu" localSheetId="0">#REF!</definedName>
    <definedName name="titu">#REF!</definedName>
    <definedName name="titu2" localSheetId="1">#REF!</definedName>
    <definedName name="titu2" localSheetId="6">#REF!</definedName>
    <definedName name="titu2" localSheetId="0">#REF!</definedName>
    <definedName name="titu2">#REF!</definedName>
    <definedName name="TITULO" localSheetId="1">#REF!</definedName>
    <definedName name="TITULO" localSheetId="7">#REF!</definedName>
    <definedName name="TITULO">#REF!</definedName>
    <definedName name="TITULOS">#REF!</definedName>
    <definedName name="Títulos">#REF!</definedName>
    <definedName name="_xlnm.Print_Titles" localSheetId="3">CRONOGRAMA!$2:$2</definedName>
    <definedName name="_xlnm.Print_Titles" localSheetId="4">'FLUJO DE FONDOS'!$2:$2</definedName>
    <definedName name="_xlnm.Print_Titles">#N/A</definedName>
    <definedName name="Títulos_a_imprimir_IM" localSheetId="1">#REF!</definedName>
    <definedName name="Títulos_a_imprimir_IM" localSheetId="7">#REF!</definedName>
    <definedName name="Títulos_a_imprimir_IM" localSheetId="6">#REF!</definedName>
    <definedName name="Títulos_a_imprimir_IM" localSheetId="2">#REF!</definedName>
    <definedName name="Títulos_a_imprimir_IM" localSheetId="0">#REF!</definedName>
    <definedName name="Títulos_a_imprimir_IM">#REF!</definedName>
    <definedName name="TIZON" localSheetId="2">#REF!</definedName>
    <definedName name="TIZON">#REF!</definedName>
    <definedName name="tj">#REF!</definedName>
    <definedName name="Tk" localSheetId="2">#REF!</definedName>
    <definedName name="tk">#REF!</definedName>
    <definedName name="TK_1" localSheetId="3" hidden="1">#REF!</definedName>
    <definedName name="TK_1" localSheetId="4" hidden="1">#REF!</definedName>
    <definedName name="TK_1" hidden="1">#REF!</definedName>
    <definedName name="TKSLCI07">#REF!</definedName>
    <definedName name="tl" localSheetId="2">#REF!</definedName>
    <definedName name="tl">#REF!</definedName>
    <definedName name="tld">#REF!</definedName>
    <definedName name="Tll" localSheetId="2">#REF!</definedName>
    <definedName name="Tll">#REF!</definedName>
    <definedName name="Tm" localSheetId="2">#REF!</definedName>
    <definedName name="Tm">#REF!</definedName>
    <definedName name="tn" localSheetId="2">#REF!</definedName>
    <definedName name="tn">#REF!</definedName>
    <definedName name="Tñ">#REF!</definedName>
    <definedName name="To">#REF!</definedName>
    <definedName name="TOCHE">#REF!</definedName>
    <definedName name="TOMA_CORRIENTE_REGULADO_DOBLE_CON_POLO_A_TIERRA_250_W" localSheetId="2">#REF!</definedName>
    <definedName name="TOMA_CORRIENTE_REGULADO_DOBLE_CON_POLO_A_TIERRA_250_W">#REF!</definedName>
    <definedName name="TOMA110V" localSheetId="2">#REF!</definedName>
    <definedName name="TOMA110V">#REF!</definedName>
    <definedName name="TOMACORRIENTE_DOBLE_POLO_A_TIERRA" localSheetId="2">#REF!</definedName>
    <definedName name="TOMACORRIENTE_DOBLE_POLO_A_TIERRA">#REF!</definedName>
    <definedName name="TOMACORRIENTE_GFCI_DOBLE_CON_POLO_A_TIERRA_250_W" localSheetId="2">#REF!</definedName>
    <definedName name="TOMACORRIENTE_GFCI_DOBLE_CON_POLO_A_TIERRA_250_W">#REF!</definedName>
    <definedName name="Tope_sismico__almohadilla_simple_de_elastomero_ASTMD4017_300x400x50_mm" localSheetId="2">#REF!</definedName>
    <definedName name="Tope_sismico__almohadilla_simple_de_elastomero_ASTMD4017_300x400x50_mm">#REF!</definedName>
    <definedName name="TOPGENER" localSheetId="1">#REF!</definedName>
    <definedName name="TOPGENER" localSheetId="6">#REF!</definedName>
    <definedName name="TOPGENER" localSheetId="0">#REF!</definedName>
    <definedName name="TOPGENER">#REF!</definedName>
    <definedName name="TOPGENER1" localSheetId="1">#REF!</definedName>
    <definedName name="TOPGENER1" localSheetId="6">#REF!</definedName>
    <definedName name="TOPGENER1" localSheetId="0">#REF!</definedName>
    <definedName name="TOPGENER1">#REF!</definedName>
    <definedName name="TOPMENU" localSheetId="1">#REF!</definedName>
    <definedName name="TOPMENU" localSheetId="6">#REF!</definedName>
    <definedName name="TOPMENU" localSheetId="0">#REF!</definedName>
    <definedName name="TOPMENU">#REF!</definedName>
    <definedName name="topo">50000</definedName>
    <definedName name="TOPOGRAFIA">#REF!</definedName>
    <definedName name="TOPOGRAFO" localSheetId="2">#REF!</definedName>
    <definedName name="TOPOGRAFO">#REF!</definedName>
    <definedName name="TORNILLO_3" localSheetId="2">#REF!</definedName>
    <definedName name="TORNILLO_3">#REF!</definedName>
    <definedName name="TORNILLO_PARA_FIJAR_CUBIERTA" localSheetId="2">#REF!</definedName>
    <definedName name="TORNILLO_PARA_FIJAR_CUBIERTA">#REF!</definedName>
    <definedName name="TORNILLOS_2.5">#REF!</definedName>
    <definedName name="Torres">#REF!</definedName>
    <definedName name="tortas" localSheetId="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2">#REF!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7" hidden="1">{"via1",#N/A,TRUE,"general";"via2",#N/A,TRUE,"general";"via3",#N/A,TRUE,"general"}</definedName>
    <definedName name="tortas2" localSheetId="6" hidden="1">{"via1",#N/A,TRUE,"general";"via2",#N/A,TRUE,"general";"via3",#N/A,TRUE,"general"}</definedName>
    <definedName name="tortas2" localSheetId="2">#REF!</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7">#REF!</definedName>
    <definedName name="TOTAL" localSheetId="6">#REF!</definedName>
    <definedName name="TOTAL" localSheetId="2">#REF!</definedName>
    <definedName name="TOTAL" localSheetId="0">#REF!</definedName>
    <definedName name="TOTAL">#REF!</definedName>
    <definedName name="TOTAL.2">#REF!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 localSheetId="1">#REF!</definedName>
    <definedName name="Total_Pay" localSheetId="6">#REF!</definedName>
    <definedName name="Total_Pay" localSheetId="2">#REF!</definedName>
    <definedName name="Total_Pay" localSheetId="0">#REF!</definedName>
    <definedName name="Total_Pay">#REF!</definedName>
    <definedName name="Total_Payment" localSheetId="1">Scheduled_Payment+Extra_Payment</definedName>
    <definedName name="Total_Payment" localSheetId="3">Scheduled_Payment+Extra_Payment</definedName>
    <definedName name="Total_Payment" localSheetId="4">Scheduled_Payment+Extra_Payment</definedName>
    <definedName name="Total_Payment" localSheetId="6">Scheduled_Payment+Extra_Payment</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3">Scheduled_Payment+Extra_Payment</definedName>
    <definedName name="Total_Payment1" localSheetId="4">Scheduled_Payment+Extra_Payment</definedName>
    <definedName name="Total_Payment1" localSheetId="6">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6">#REF!</definedName>
    <definedName name="total1" localSheetId="0">#REF!</definedName>
    <definedName name="total1">#REF!</definedName>
    <definedName name="TOTALAFIR4006" localSheetId="2">#REF!</definedName>
    <definedName name="TOTALAFIR4006">#REF!</definedName>
    <definedName name="TOTALAFIR4006A" localSheetId="2">#REF!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esantias">#REF!</definedName>
    <definedName name="TotalContratoConIva">#REF!</definedName>
    <definedName name="TotalContratoSinIVA">#REF!</definedName>
    <definedName name="TotalEns" localSheetId="2">#REF!</definedName>
    <definedName name="TotalEns">#REF!</definedName>
    <definedName name="TotalEqu" localSheetId="2">#REF!</definedName>
    <definedName name="TotalEqu">#REF!</definedName>
    <definedName name="TOTALHH" localSheetId="1">#REF!</definedName>
    <definedName name="TOTALHH" localSheetId="6">#REF!</definedName>
    <definedName name="TOTALHH" localSheetId="0">#REF!</definedName>
    <definedName name="TOTALHH">#REF!</definedName>
    <definedName name="TOTALHH1" localSheetId="1">#REF!</definedName>
    <definedName name="TOTALHH1" localSheetId="6">#REF!</definedName>
    <definedName name="TOTALHH1" localSheetId="0">#REF!</definedName>
    <definedName name="TOTALHH1">#REF!</definedName>
    <definedName name="TotalImpuestosObra">#REF!</definedName>
    <definedName name="TOTALIZADOR">#REF!</definedName>
    <definedName name="TOTALIZADOR_DE_3_X_50_TIPO_INDUSTRIAL" localSheetId="2">#REF!</definedName>
    <definedName name="TOTALIZADOR_DE_3_X_50_TIPO_INDUSTRIAL">#REF!</definedName>
    <definedName name="TotalNoFacturable" localSheetId="2">#REF!</definedName>
    <definedName name="TotalNoFacturable">#REF!</definedName>
    <definedName name="TotalOfi" localSheetId="2">#REF!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#REF!</definedName>
    <definedName name="TotalVia" localSheetId="2">#REF!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1">#REF!</definedName>
    <definedName name="TOTSHE1" localSheetId="6">#REF!</definedName>
    <definedName name="TOTSHE1" localSheetId="0">#REF!</definedName>
    <definedName name="TOTSHE1">#REF!</definedName>
    <definedName name="TOTSHE10" localSheetId="1">#REF!</definedName>
    <definedName name="TOTSHE10" localSheetId="6">#REF!</definedName>
    <definedName name="TOTSHE10" localSheetId="0">#REF!</definedName>
    <definedName name="TOTSHE10">#REF!</definedName>
    <definedName name="TOTSHE11" localSheetId="1">#REF!</definedName>
    <definedName name="TOTSHE11" localSheetId="6">#REF!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 localSheetId="2">#REF!</definedName>
    <definedName name="Tp">#REF!</definedName>
    <definedName name="Tq" localSheetId="2">#REF!</definedName>
    <definedName name="Tq">#REF!</definedName>
    <definedName name="tr" localSheetId="1"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localSheetId="6" hidden="1">{"TAB1",#N/A,TRUE,"GENERAL";"TAB2",#N/A,TRUE,"GENERAL";"TAB3",#N/A,TRUE,"GENERAL";"TAB4",#N/A,TRUE,"GENERAL";"TAB5",#N/A,TRUE,"GENERAL"}</definedName>
    <definedName name="tr" localSheetId="2">#REF!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 localSheetId="2">#REF!</definedName>
    <definedName name="Tramite">#REF!</definedName>
    <definedName name="TRAMOS" localSheetId="2">#REF!</definedName>
    <definedName name="TRAMOS">#REF!</definedName>
    <definedName name="TRANS">#REF!</definedName>
    <definedName name="Transmisores" localSheetId="1">#REF!</definedName>
    <definedName name="Transmisores" localSheetId="6">#REF!</definedName>
    <definedName name="Transmisores" localSheetId="0">#REF!</definedName>
    <definedName name="Transmisores">#REF!</definedName>
    <definedName name="TRANSPORI" localSheetId="1" hidden="1">{#N/A,#N/A,TRUE,"INGENIERIA";#N/A,#N/A,TRUE,"COMPRAS";#N/A,#N/A,TRUE,"DIRECCION";#N/A,#N/A,TRUE,"RESUMEN"}</definedName>
    <definedName name="TRANSPORI" localSheetId="3" hidden="1">{#N/A,#N/A,TRUE,"INGENIERIA";#N/A,#N/A,TRUE,"COMPRAS";#N/A,#N/A,TRUE,"DIRECCION";#N/A,#N/A,TRUE,"RESUMEN"}</definedName>
    <definedName name="TRANSPORI" localSheetId="4" hidden="1">{#N/A,#N/A,TRUE,"INGENIERIA";#N/A,#N/A,TRUE,"COMPRAS";#N/A,#N/A,TRUE,"DIRECCION";#N/A,#N/A,TRUE,"RESUMEN"}</definedName>
    <definedName name="TRANSPORI" localSheetId="6" hidden="1">{#N/A,#N/A,TRUE,"INGENIERIA";#N/A,#N/A,TRUE,"COMPRAS";#N/A,#N/A,TRUE,"DIRECCION";#N/A,#N/A,TRUE,"RESUMEN"}</definedName>
    <definedName name="TRANSPORI" localSheetId="2" hidden="1">{#N/A,#N/A,TRUE,"INGENIERIA";#N/A,#N/A,TRUE,"COMPRAS";#N/A,#N/A,TRUE,"DIRECCION";#N/A,#N/A,TRUE,"RESUMEN"}</definedName>
    <definedName name="TRANSPORI" hidden="1">{#N/A,#N/A,TRUE,"INGENIERIA";#N/A,#N/A,TRUE,"COMPRAS";#N/A,#N/A,TRUE,"DIRECCION";#N/A,#N/A,TRUE,"RESUMEN"}</definedName>
    <definedName name="TRANSPORTE" localSheetId="2" hidden="1">{#N/A,#N/A,TRUE,"INGENIERIA";#N/A,#N/A,TRUE,"COMPRAS";#N/A,#N/A,TRUE,"DIRECCION";#N/A,#N/A,TRUE,"RESUMEN"}</definedName>
    <definedName name="Transporte">#REF!</definedName>
    <definedName name="TRANSPORTE_ARENA">#REF!</definedName>
    <definedName name="TRANSPORTE_CEMENTO" localSheetId="2">#REF!</definedName>
    <definedName name="TRANSPORTE_CEMENTO">#REF!</definedName>
    <definedName name="TRANSPORTE_DE_CEMENTO">#REF!</definedName>
    <definedName name="TRANSPORTE_DE_TRITURADO">#REF!</definedName>
    <definedName name="TRANSPORTE_ENCHAPES" localSheetId="2">#REF!</definedName>
    <definedName name="TRANSPORTE_ENCHAPES">#REF!</definedName>
    <definedName name="TRANSPORTE_FORMALETA_METALICA_CERCHA_Y_TACOS" localSheetId="2">#REF!</definedName>
    <definedName name="TRANSPORTE_FORMALETA_METALICA_CERCHA_Y_TACOS">#REF!</definedName>
    <definedName name="TRANSPORTE_LADRILLO" localSheetId="2">#REF!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SPORTE">#REF!</definedName>
    <definedName name="TRAT" localSheetId="1">#REF!</definedName>
    <definedName name="TRAT" localSheetId="7">#REF!</definedName>
    <definedName name="TRAT">#REF!</definedName>
    <definedName name="TREM" localSheetId="1">#REF!</definedName>
    <definedName name="TREM" localSheetId="6">#REF!</definedName>
    <definedName name="TREM" localSheetId="0">#REF!</definedName>
    <definedName name="TREM">#REF!</definedName>
    <definedName name="Trenes" localSheetId="1">#REF!</definedName>
    <definedName name="Trenes" localSheetId="6">#REF!</definedName>
    <definedName name="Trenes" localSheetId="0">#REF!</definedName>
    <definedName name="Trenes">#REF!</definedName>
    <definedName name="TRES">#REF!</definedName>
    <definedName name="trest" localSheetId="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6" hidden="1">{"TAB1",#N/A,TRUE,"GENERAL";"TAB2",#N/A,TRUE,"GENERAL";"TAB3",#N/A,TRUE,"GENERAL";"TAB4",#N/A,TRUE,"GENERAL";"TAB5",#N/A,TRUE,"GENERAL"}</definedName>
    <definedName name="tret" localSheetId="2">#REF!</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7" hidden="1">{"via1",#N/A,TRUE,"general";"via2",#N/A,TRUE,"general";"via3",#N/A,TRUE,"general"}</definedName>
    <definedName name="trh" localSheetId="6" hidden="1">{"via1",#N/A,TRUE,"general";"via2",#N/A,TRUE,"general";"via3",#N/A,TRUE,"general"}</definedName>
    <definedName name="trh" localSheetId="2">#REF!</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6" hidden="1">{"via1",#N/A,TRUE,"general";"via2",#N/A,TRUE,"general";"via3",#N/A,TRUE,"general"}</definedName>
    <definedName name="trhfh" localSheetId="2">#REF!</definedName>
    <definedName name="trhfh" localSheetId="0" hidden="1">{"via1",#N/A,TRUE,"general";"via2",#N/A,TRUE,"general";"via3",#N/A,TRUE,"general"}</definedName>
    <definedName name="trhfh" hidden="1">{"via1",#N/A,TRUE,"general";"via2",#N/A,TRUE,"general";"via3",#N/A,TRUE,"general"}</definedName>
    <definedName name="tri">#REF!</definedName>
    <definedName name="Trimestre1" localSheetId="1">#REF!</definedName>
    <definedName name="Trimestre1" localSheetId="6">#REF!</definedName>
    <definedName name="trimestre1" localSheetId="2">#REF!</definedName>
    <definedName name="Trimestre1" localSheetId="0">#REF!</definedName>
    <definedName name="Trimestre1">#REF!</definedName>
    <definedName name="Trimestre2" localSheetId="1">#REF!</definedName>
    <definedName name="Trimestre2" localSheetId="6">#REF!</definedName>
    <definedName name="Trimestre2" localSheetId="0">#REF!</definedName>
    <definedName name="Trimestre2">#REF!</definedName>
    <definedName name="Trimestre3" localSheetId="1">#REF!</definedName>
    <definedName name="Trimestre3" localSheetId="6">#REF!</definedName>
    <definedName name="Trimestre3" localSheetId="0">#REF!</definedName>
    <definedName name="Trimestre3">#REF!</definedName>
    <definedName name="Trimestre4">#REF!</definedName>
    <definedName name="TRIPLEX">#REF!</definedName>
    <definedName name="tritu">35000</definedName>
    <definedName name="tritu3">35000</definedName>
    <definedName name="TRITURADO">#REF!</definedName>
    <definedName name="TRITURADO_FINO" localSheetId="2">#REF!</definedName>
    <definedName name="TRITURADO_FINO">#REF!</definedName>
    <definedName name="TRITURADO_PILCUAN">#REF!</definedName>
    <definedName name="trjfgjh" localSheetId="1"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localSheetId="6" hidden="1">{"via1",#N/A,TRUE,"general";"via2",#N/A,TRUE,"general";"via3",#N/A,TRUE,"general"}</definedName>
    <definedName name="trjfgjh" localSheetId="2">#REF!</definedName>
    <definedName name="trjfgjh" localSheetId="0" hidden="1">{"via1",#N/A,TRUE,"general";"via2",#N/A,TRUE,"general";"via3",#N/A,TRUE,"general"}</definedName>
    <definedName name="trjfgjh" hidden="1">{"via1",#N/A,TRUE,"general";"via2",#N/A,TRUE,"general";"via3",#N/A,TRUE,"general"}</definedName>
    <definedName name="TRM" localSheetId="2">#REF!</definedName>
    <definedName name="TRM">#REF!</definedName>
    <definedName name="Troughing">#REF!</definedName>
    <definedName name="TroughingSTX">#REF!</definedName>
    <definedName name="tru" localSheetId="1"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localSheetId="6" hidden="1">{"via1",#N/A,TRUE,"general";"via2",#N/A,TRUE,"general";"via3",#N/A,TRUE,"general"}</definedName>
    <definedName name="tru" localSheetId="2">#REF!</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6" hidden="1">{"via1",#N/A,TRUE,"general";"via2",#N/A,TRUE,"general";"via3",#N/A,TRUE,"general"}</definedName>
    <definedName name="truds" localSheetId="2">#REF!</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6" hidden="1">{"via1",#N/A,TRUE,"general";"via2",#N/A,TRUE,"general";"via3",#N/A,TRUE,"general"}</definedName>
    <definedName name="trutu" localSheetId="2">#REF!</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6" hidden="1">{"via1",#N/A,TRUE,"general";"via2",#N/A,TRUE,"general";"via3",#N/A,TRUE,"general"}</definedName>
    <definedName name="trydfg" localSheetId="2">#REF!</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6" hidden="1">{"via1",#N/A,TRUE,"general";"via2",#N/A,TRUE,"general";"via3",#N/A,TRUE,"general"}</definedName>
    <definedName name="trydtrygf" localSheetId="2">#REF!</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2">#REF!</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#REF!</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7" hidden="1">{"via1",#N/A,TRUE,"general";"via2",#N/A,TRUE,"general";"via3",#N/A,TRUE,"general"}</definedName>
    <definedName name="tryrth" localSheetId="6" hidden="1">{"via1",#N/A,TRUE,"general";"via2",#N/A,TRUE,"general";"via3",#N/A,TRUE,"general"}</definedName>
    <definedName name="tryrth" localSheetId="2">#REF!</definedName>
    <definedName name="tryrth" localSheetId="0" hidden="1">{"via1",#N/A,TRUE,"general";"via2",#N/A,TRUE,"general";"via3",#N/A,TRUE,"general"}</definedName>
    <definedName name="tryrth" hidden="1">{"via1",#N/A,TRUE,"general";"via2",#N/A,TRUE,"general";"via3",#N/A,TRUE,"general"}</definedName>
    <definedName name="Ts" localSheetId="2">#REF!</definedName>
    <definedName name="Ts">#REF!</definedName>
    <definedName name="tsert" localSheetId="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6" hidden="1">{"TAB1",#N/A,TRUE,"GENERAL";"TAB2",#N/A,TRUE,"GENERAL";"TAB3",#N/A,TRUE,"GENERAL";"TAB4",#N/A,TRUE,"GENERAL";"TAB5",#N/A,TRUE,"GENERAL"}</definedName>
    <definedName name="tsert" localSheetId="2">#REF!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2">#REF!</definedName>
    <definedName name="tt">#REF!</definedName>
    <definedName name="TTA" localSheetId="2">#REF!</definedName>
    <definedName name="TTA">#REF!</definedName>
    <definedName name="TTB" localSheetId="2">#REF!</definedName>
    <definedName name="TTB">#REF!</definedName>
    <definedName name="TTC">#REF!</definedName>
    <definedName name="TtCD" localSheetId="1">#REF!</definedName>
    <definedName name="TtCD" localSheetId="7">#REF!</definedName>
    <definedName name="TtCD" localSheetId="6">#REF!</definedName>
    <definedName name="TtCD" localSheetId="2">#REF!</definedName>
    <definedName name="TtCD" localSheetId="0">#REF!</definedName>
    <definedName name="TtCD">#REF!</definedName>
    <definedName name="TTE" localSheetId="2">#REF!</definedName>
    <definedName name="TTE">#REF!</definedName>
    <definedName name="TTL" localSheetId="2">#REF!</definedName>
    <definedName name="TTL">#REF!</definedName>
    <definedName name="TtlCD">#REF!</definedName>
    <definedName name="TTR" localSheetId="1"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7" hidden="1">{"via1",#N/A,TRUE,"general";"via2",#N/A,TRUE,"general";"via3",#N/A,TRUE,"general"}</definedName>
    <definedName name="TTR" localSheetId="6" hidden="1">{"via1",#N/A,TRUE,"general";"via2",#N/A,TRUE,"general";"via3",#N/A,TRUE,"general"}</definedName>
    <definedName name="TTR" localSheetId="2">#REF!</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6" hidden="1">{"via1",#N/A,TRUE,"general";"via2",#N/A,TRUE,"general";"via3",#N/A,TRUE,"general"}</definedName>
    <definedName name="ttrff" localSheetId="2">#REF!</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localSheetId="6" hidden="1">{"TAB1",#N/A,TRUE,"GENERAL";"TAB2",#N/A,TRUE,"GENERAL";"TAB3",#N/A,TRUE,"GENERAL";"TAB4",#N/A,TRUE,"GENERAL";"TAB5",#N/A,TRUE,"GENERAL"}</definedName>
    <definedName name="TTT" localSheetId="2">#REF!</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7" hidden="1">{"via1",#N/A,TRUE,"general";"via2",#N/A,TRUE,"general";"via3",#N/A,TRUE,"general"}</definedName>
    <definedName name="tttt7" localSheetId="6" hidden="1">{"via1",#N/A,TRUE,"general";"via2",#N/A,TRUE,"general";"via3",#N/A,TRUE,"general"}</definedName>
    <definedName name="tttt7" localSheetId="2">#REF!</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2">#REF!</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7" hidden="1">{"via1",#N/A,TRUE,"general";"via2",#N/A,TRUE,"general";"via3",#N/A,TRUE,"general"}</definedName>
    <definedName name="ttttr" localSheetId="6" hidden="1">{"via1",#N/A,TRUE,"general";"via2",#N/A,TRUE,"general";"via3",#N/A,TRUE,"general"}</definedName>
    <definedName name="ttttr" localSheetId="2">#REF!</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6" hidden="1">{"TAB1",#N/A,TRUE,"GENERAL";"TAB2",#N/A,TRUE,"GENERAL";"TAB3",#N/A,TRUE,"GENERAL";"TAB4",#N/A,TRUE,"GENERAL";"TAB5",#N/A,TRUE,"GENERAL"}</definedName>
    <definedName name="ttttt" localSheetId="2">#REF!</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7" hidden="1">{"via1",#N/A,TRUE,"general";"via2",#N/A,TRUE,"general";"via3",#N/A,TRUE,"general"}</definedName>
    <definedName name="tu" localSheetId="6" hidden="1">{"via1",#N/A,TRUE,"general";"via2",#N/A,TRUE,"general";"via3",#N/A,TRUE,"general"}</definedName>
    <definedName name="TU" localSheetId="2">#REF!</definedName>
    <definedName name="tu" localSheetId="0" hidden="1">{"via1",#N/A,TRUE,"general";"via2",#N/A,TRUE,"general";"via3",#N/A,TRUE,"general"}</definedName>
    <definedName name="tu" hidden="1">{"via1",#N/A,TRUE,"general";"via2",#N/A,TRUE,"general";"via3",#N/A,TRUE,"general"}</definedName>
    <definedName name="TUALL3" localSheetId="2">#REF!</definedName>
    <definedName name="TUALL3">#REF!</definedName>
    <definedName name="TUB._ACC_3__Bx_B_SCH_40" localSheetId="2">#REF!</definedName>
    <definedName name="TUB._ACC_3__Bx_B_SCH_40">#REF!</definedName>
    <definedName name="Tuberai_4__perforada" localSheetId="2">#REF!</definedName>
    <definedName name="Tuberai_4__perforada">#REF!</definedName>
    <definedName name="TUBERIA" localSheetId="1" hidden="1">#REF!</definedName>
    <definedName name="TUBERIA" localSheetId="6" hidden="1">#REF!</definedName>
    <definedName name="TUBERIA" localSheetId="0" hidden="1">#REF!</definedName>
    <definedName name="TUBERIA" hidden="1">#REF!</definedName>
    <definedName name="Tubería" localSheetId="1">#REF!</definedName>
    <definedName name="Tubería" localSheetId="6">#REF!</definedName>
    <definedName name="Tubería" localSheetId="0">#REF!</definedName>
    <definedName name="Tubería">#REF!</definedName>
    <definedName name="Tuberia_2__PVC">#REF!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 localSheetId="2">#REF!</definedName>
    <definedName name="Tuberia_PVC_de_presion_3__RDE___21">#REF!</definedName>
    <definedName name="Tuberia_PVC_de_presion_4__RDE___21" localSheetId="2">#REF!</definedName>
    <definedName name="Tuberia_PVC_de_presion_4__RDE___21">#REF!</definedName>
    <definedName name="Tuberia_PVC_de_presion_8__RDE___21" localSheetId="2">#REF!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PVC_2">#REF!</definedName>
    <definedName name="TUBERIA_SANITARIA_PVC_3">#REF!</definedName>
    <definedName name="TUBERIA_SANITARIA_PVC_4">#REF!</definedName>
    <definedName name="TUBERIA1" localSheetId="1" hidden="1">#REF!</definedName>
    <definedName name="TUBERIA1" localSheetId="6" hidden="1">#REF!</definedName>
    <definedName name="TUBERIA1" localSheetId="0" hidden="1">#REF!</definedName>
    <definedName name="TUBERIA1" hidden="1">#REF!</definedName>
    <definedName name="TUBERIA3">#REF!</definedName>
    <definedName name="TUBERIA3_2">#REF!</definedName>
    <definedName name="tuberia36">#REF!</definedName>
    <definedName name="TUBERIA4" localSheetId="2">#REF!</definedName>
    <definedName name="TUBERIA4">#REF!</definedName>
    <definedName name="TUBERIA6" localSheetId="2">#REF!</definedName>
    <definedName name="TUBERIA6">#REF!</definedName>
    <definedName name="TUBERIA6_2" localSheetId="2">#REF!</definedName>
    <definedName name="TUBERIA6_2">#REF!</definedName>
    <definedName name="TUBERIAALL4" localSheetId="2">#REF!</definedName>
    <definedName name="TUBERIAALL4">#REF!</definedName>
    <definedName name="TUBERIAALL6" localSheetId="2">#REF!</definedName>
    <definedName name="TUBERIAALL6">#REF!</definedName>
    <definedName name="TUBERIACONDUIT1" localSheetId="2">#REF!</definedName>
    <definedName name="TUBERIACONDUIT1">#REF!</definedName>
    <definedName name="TUBERIAMEDIA" localSheetId="2">#REF!</definedName>
    <definedName name="TUBERIAMEDIA">#REF!</definedName>
    <definedName name="TUBERIAPRESION34">#REF!</definedName>
    <definedName name="TUBERIAPVC12">#REF!</definedName>
    <definedName name="TUBERIAPVC2">#REF!</definedName>
    <definedName name="TUBERIAPVC3">#REF!</definedName>
    <definedName name="TUBERIAPVC4">#REF!</definedName>
    <definedName name="TUBERIAPVCC1">#REF!</definedName>
    <definedName name="TUBERIAPVCPOTABLE" localSheetId="2">#REF!</definedName>
    <definedName name="TUBERIAPVCPOTABLE">#REF!</definedName>
    <definedName name="TUBERIASAN2" localSheetId="2">#REF!</definedName>
    <definedName name="TUBERIASAN2">#REF!</definedName>
    <definedName name="TUBERIASAN4" localSheetId="2">#REF!</definedName>
    <definedName name="TUBERIASAN4">#REF!</definedName>
    <definedName name="TUBO" localSheetId="2">#REF!</definedName>
    <definedName name="TUBO">#REF!</definedName>
    <definedName name="TUBO_1_2" localSheetId="2">#REF!</definedName>
    <definedName name="TUBO_1_2">#REF!</definedName>
    <definedName name="TUBO_1_2__HG" localSheetId="2">#REF!</definedName>
    <definedName name="TUBO_1_2__HG">#REF!</definedName>
    <definedName name="Tubo_asbesto_cemento_Clase_10_D_16" localSheetId="2">#REF!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22">#REF!</definedName>
    <definedName name="TUBOCONDUIT12">#REF!</definedName>
    <definedName name="TUBOCONDUIT34">#REF!</definedName>
    <definedName name="TUBODONDUIT34">#REF!</definedName>
    <definedName name="tubohg2" localSheetId="2">#REF!</definedName>
    <definedName name="tubohg2">#REF!</definedName>
    <definedName name="TUBOM3">#REF!</definedName>
    <definedName name="TUBOMETALICO" localSheetId="2">#REF!</definedName>
    <definedName name="TUBOMETALICO">#REF!</definedName>
    <definedName name="TUBOPVC1" localSheetId="2">#REF!</definedName>
    <definedName name="TUBOPVC1">#REF!</definedName>
    <definedName name="TUBOPVC34" localSheetId="2">#REF!</definedName>
    <definedName name="TUBOPVC34">#REF!</definedName>
    <definedName name="tuco10">#REF!</definedName>
    <definedName name="TUCO6">#REF!</definedName>
    <definedName name="tuco8">#REF!</definedName>
    <definedName name="TUERCA_DE_OJO_ALARGADA_DE_5_8">#REF!</definedName>
    <definedName name="TUPI" localSheetId="1">#N/A</definedName>
    <definedName name="TUPI" localSheetId="6">#N/A</definedName>
    <definedName name="TUPI" localSheetId="2">MATCH(0.01,[0]!End_Bal,-1)+1</definedName>
    <definedName name="TUPI">#N/A</definedName>
    <definedName name="TUPRE12" localSheetId="2">#REF!</definedName>
    <definedName name="TUPRE12">#REF!</definedName>
    <definedName name="tur" localSheetId="1"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6" hidden="1">{"TAB1",#N/A,TRUE,"GENERAL";"TAB2",#N/A,TRUE,"GENERAL";"TAB3",#N/A,TRUE,"GENERAL";"TAB4",#N/A,TRUE,"GENERAL";"TAB5",#N/A,TRUE,"GENERAL"}</definedName>
    <definedName name="tur" localSheetId="2">#REF!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6" hidden="1">{"TAB1",#N/A,TRUE,"GENERAL";"TAB2",#N/A,TRUE,"GENERAL";"TAB3",#N/A,TRUE,"GENERAL";"TAB4",#N/A,TRUE,"GENERAL";"TAB5",#N/A,TRUE,"GENERAL"}</definedName>
    <definedName name="turu" localSheetId="2">#REF!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AN2" localSheetId="2">#REF!</definedName>
    <definedName name="TUSAN2">#REF!</definedName>
    <definedName name="TUSAN4" localSheetId="2">#REF!</definedName>
    <definedName name="TUSAN4">#REF!</definedName>
    <definedName name="tvmenor90min" localSheetId="1">#REF!</definedName>
    <definedName name="tvmenor90min" localSheetId="6">#REF!</definedName>
    <definedName name="tvmenor90min" localSheetId="0">#REF!</definedName>
    <definedName name="tvmenor90min">#REF!</definedName>
    <definedName name="Tw" localSheetId="2">#REF!</definedName>
    <definedName name="Tw">#REF!</definedName>
    <definedName name="twer" localSheetId="1"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6" hidden="1">{"TAB1",#N/A,TRUE,"GENERAL";"TAB2",#N/A,TRUE,"GENERAL";"TAB3",#N/A,TRUE,"GENERAL";"TAB4",#N/A,TRUE,"GENERAL";"TAB5",#N/A,TRUE,"GENERAL"}</definedName>
    <definedName name="twer" localSheetId="2">#REF!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6" hidden="1">{"TAB1",#N/A,TRUE,"GENERAL";"TAB2",#N/A,TRUE,"GENERAL";"TAB3",#N/A,TRUE,"GENERAL";"TAB4",#N/A,TRUE,"GENERAL";"TAB5",#N/A,TRUE,"GENERAL"}</definedName>
    <definedName name="twet" localSheetId="2">#REF!</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 localSheetId="2">#REF!</definedName>
    <definedName name="Tx">#REF!</definedName>
    <definedName name="ty" localSheetId="1"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7" hidden="1">{"via1",#N/A,TRUE,"general";"via2",#N/A,TRUE,"general";"via3",#N/A,TRUE,"general"}</definedName>
    <definedName name="ty" localSheetId="6" hidden="1">{"via1",#N/A,TRUE,"general";"via2",#N/A,TRUE,"general";"via3",#N/A,TRUE,"general"}</definedName>
    <definedName name="ty" localSheetId="2">#REF!</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6" hidden="1">{"via1",#N/A,TRUE,"general";"via2",#N/A,TRUE,"general";"via3",#N/A,TRUE,"general"}</definedName>
    <definedName name="tyery" localSheetId="2">#REF!</definedName>
    <definedName name="tyery" localSheetId="0" hidden="1">{"via1",#N/A,TRUE,"general";"via2",#N/A,TRUE,"general";"via3",#N/A,TRUE,"general"}</definedName>
    <definedName name="tyery" hidden="1">{"via1",#N/A,TRUE,"general";"via2",#N/A,TRUE,"general";"via3",#N/A,TRUE,"general"}</definedName>
    <definedName name="TYI" localSheetId="2">#REF!</definedName>
    <definedName name="TYI">#REF!</definedName>
    <definedName name="tyj" localSheetId="1"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6" hidden="1">{"TAB1",#N/A,TRUE,"GENERAL";"TAB2",#N/A,TRUE,"GENERAL";"TAB3",#N/A,TRUE,"GENERAL";"TAB4",#N/A,TRUE,"GENERAL";"TAB5",#N/A,TRUE,"GENERAL"}</definedName>
    <definedName name="tyj" localSheetId="2">#REF!</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#REF!</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#REF!</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7" hidden="1">{"via1",#N/A,TRUE,"general";"via2",#N/A,TRUE,"general";"via3",#N/A,TRUE,"general"}</definedName>
    <definedName name="tyk" localSheetId="6" hidden="1">{"via1",#N/A,TRUE,"general";"via2",#N/A,TRUE,"general";"via3",#N/A,TRUE,"general"}</definedName>
    <definedName name="tyk" localSheetId="2">#REF!</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6" hidden="1">{"via1",#N/A,TRUE,"general";"via2",#N/A,TRUE,"general";"via3",#N/A,TRUE,"general"}</definedName>
    <definedName name="tym" localSheetId="2">#REF!</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6" hidden="1">{"via1",#N/A,TRUE,"general";"via2",#N/A,TRUE,"general";"via3",#N/A,TRUE,"general"}</definedName>
    <definedName name="tyr" localSheetId="2">#REF!</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2">#REF!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6" hidden="1">{"TAB1",#N/A,TRUE,"GENERAL";"TAB2",#N/A,TRUE,"GENERAL";"TAB3",#N/A,TRUE,"GENERAL";"TAB4",#N/A,TRUE,"GENERAL";"TAB5",#N/A,TRUE,"GENERAL"}</definedName>
    <definedName name="tyty" localSheetId="2">#REF!</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2">#REF!</definedName>
    <definedName name="tyu">#REF!</definedName>
    <definedName name="TYUI" localSheetId="2">#REF!</definedName>
    <definedName name="TYUI">#REF!</definedName>
    <definedName name="TYUIU" localSheetId="2">#REF!</definedName>
    <definedName name="TYUIU">#REF!</definedName>
    <definedName name="TYUIYI" localSheetId="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#REF!</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#REF!</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7" hidden="1">{"via1",#N/A,TRUE,"general";"via2",#N/A,TRUE,"general";"via3",#N/A,TRUE,"general"}</definedName>
    <definedName name="tyutyu" localSheetId="6" hidden="1">{"via1",#N/A,TRUE,"general";"via2",#N/A,TRUE,"general";"via3",#N/A,TRUE,"general"}</definedName>
    <definedName name="tyutyu" localSheetId="2">#REF!</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localSheetId="6" hidden="1">{"via1",#N/A,TRUE,"general";"via2",#N/A,TRUE,"general";"via3",#N/A,TRUE,"general"}</definedName>
    <definedName name="tyxg" localSheetId="2">#REF!</definedName>
    <definedName name="tyxg" localSheetId="0" hidden="1">{"via1",#N/A,TRUE,"general";"via2",#N/A,TRUE,"general";"via3",#N/A,TRUE,"general"}</definedName>
    <definedName name="tyxg" hidden="1">{"via1",#N/A,TRUE,"general";"via2",#N/A,TRUE,"general";"via3",#N/A,TRUE,"general"}</definedName>
    <definedName name="Tz" localSheetId="2">#REF!</definedName>
    <definedName name="Tz">#REF!</definedName>
    <definedName name="U" localSheetId="1">#REF!</definedName>
    <definedName name="U" localSheetId="7">#REF!</definedName>
    <definedName name="U" localSheetId="6">#REF!</definedName>
    <definedName name="U" localSheetId="2">#REF!</definedName>
    <definedName name="U" localSheetId="0">#REF!</definedName>
    <definedName name="U">#REF!</definedName>
    <definedName name="U.1">#REF!</definedName>
    <definedName name="U.10" localSheetId="2">#REF!</definedName>
    <definedName name="U.10">#REF!</definedName>
    <definedName name="U.102" localSheetId="2">#REF!</definedName>
    <definedName name="U.102">#REF!</definedName>
    <definedName name="U.11" localSheetId="2">#REF!</definedName>
    <definedName name="U.11">#REF!</definedName>
    <definedName name="U.12" localSheetId="2">#REF!</definedName>
    <definedName name="U.12">#REF!</definedName>
    <definedName name="U.13" localSheetId="2">#REF!</definedName>
    <definedName name="U.13">#REF!</definedName>
    <definedName name="U.14" localSheetId="2">#REF!</definedName>
    <definedName name="U.14">#REF!</definedName>
    <definedName name="U.2" localSheetId="2">#REF!</definedName>
    <definedName name="U.2">#REF!</definedName>
    <definedName name="U.3" localSheetId="2">#REF!</definedName>
    <definedName name="U.3">#REF!</definedName>
    <definedName name="U.4" localSheetId="2">#REF!</definedName>
    <definedName name="U.4">#REF!</definedName>
    <definedName name="U.5" localSheetId="2">#REF!</definedName>
    <definedName name="U.5">#REF!</definedName>
    <definedName name="U.6" localSheetId="2">#REF!</definedName>
    <definedName name="U.6">#REF!</definedName>
    <definedName name="U.7" localSheetId="2">#REF!</definedName>
    <definedName name="U.7">#REF!</definedName>
    <definedName name="U.8" localSheetId="2">#REF!</definedName>
    <definedName name="U.8">#REF!</definedName>
    <definedName name="U.9" localSheetId="2">#REF!</definedName>
    <definedName name="U.9">#REF!</definedName>
    <definedName name="u3u" localSheetId="1"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6" hidden="1">{"TAB1",#N/A,TRUE,"GENERAL";"TAB2",#N/A,TRUE,"GENERAL";"TAB3",#N/A,TRUE,"GENERAL";"TAB4",#N/A,TRUE,"GENERAL";"TAB5",#N/A,TRUE,"GENERAL"}</definedName>
    <definedName name="u3u" localSheetId="2">#REF!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 localSheetId="2">#REF!</definedName>
    <definedName name="U3UZ">#REF!</definedName>
    <definedName name="U4UP" localSheetId="2">#REF!</definedName>
    <definedName name="U4UP">#REF!</definedName>
    <definedName name="U4UZ" localSheetId="2">#REF!</definedName>
    <definedName name="U4UZ">#REF!</definedName>
    <definedName name="U6UP">#REF!</definedName>
    <definedName name="U6UZ">#REF!</definedName>
    <definedName name="u7u7" localSheetId="1"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6" hidden="1">{"TAB1",#N/A,TRUE,"GENERAL";"TAB2",#N/A,TRUE,"GENERAL";"TAB3",#N/A,TRUE,"GENERAL";"TAB4",#N/A,TRUE,"GENERAL";"TAB5",#N/A,TRUE,"GENERAL"}</definedName>
    <definedName name="u7u7" localSheetId="2">#REF!</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 localSheetId="2">#REF!</definedName>
    <definedName name="U8UP">#REF!</definedName>
    <definedName name="U8UZ" localSheetId="2">#REF!</definedName>
    <definedName name="U8UZ">#REF!</definedName>
    <definedName name="Ua" localSheetId="2">#REF!</definedName>
    <definedName name="Ua">#REF!</definedName>
    <definedName name="Ub">#REF!</definedName>
    <definedName name="Ubicación" localSheetId="1">#REF!</definedName>
    <definedName name="Ubicación" localSheetId="7">#REF!</definedName>
    <definedName name="Ubicación" localSheetId="6">#REF!</definedName>
    <definedName name="Ubicación" localSheetId="0">#REF!</definedName>
    <definedName name="Ubicación">#REF!</definedName>
    <definedName name="Uc">#REF!</definedName>
    <definedName name="Ud">#REF!</definedName>
    <definedName name="Ue">#REF!</definedName>
    <definedName name="Uf">#REF!</definedName>
    <definedName name="UFrm2InUse">1</definedName>
    <definedName name="Ug" localSheetId="2">#REF!</definedName>
    <definedName name="Ug">#REF!</definedName>
    <definedName name="Uh" localSheetId="2">#REF!</definedName>
    <definedName name="Uh">#REF!</definedName>
    <definedName name="UI" localSheetId="1"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7" hidden="1">{"via1",#N/A,TRUE,"general";"via2",#N/A,TRUE,"general";"via3",#N/A,TRUE,"general"}</definedName>
    <definedName name="UI" localSheetId="6" hidden="1">{"via1",#N/A,TRUE,"general";"via2",#N/A,TRUE,"general";"via3",#N/A,TRUE,"general"}</definedName>
    <definedName name="ui" localSheetId="2">#REF!</definedName>
    <definedName name="UI" localSheetId="0"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localSheetId="6" hidden="1">{"via1",#N/A,TRUE,"general";"via2",#N/A,TRUE,"general";"via3",#N/A,TRUE,"general"}</definedName>
    <definedName name="uijhj" localSheetId="2">#REF!</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6" hidden="1">{"TAB1",#N/A,TRUE,"GENERAL";"TAB2",#N/A,TRUE,"GENERAL";"TAB3",#N/A,TRUE,"GENERAL";"TAB4",#N/A,TRUE,"GENERAL";"TAB5",#N/A,TRUE,"GENERAL"}</definedName>
    <definedName name="uio" localSheetId="2">#REF!</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6" hidden="1">{"TAB1",#N/A,TRUE,"GENERAL";"TAB2",#N/A,TRUE,"GENERAL";"TAB3",#N/A,TRUE,"GENERAL";"TAB4",#N/A,TRUE,"GENERAL";"TAB5",#N/A,TRUE,"GENERAL"}</definedName>
    <definedName name="uiou" localSheetId="2">#REF!</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7" hidden="1">{"via1",#N/A,TRUE,"general";"via2",#N/A,TRUE,"general";"via3",#N/A,TRUE,"general"}</definedName>
    <definedName name="uir" localSheetId="6" hidden="1">{"via1",#N/A,TRUE,"general";"via2",#N/A,TRUE,"general";"via3",#N/A,TRUE,"general"}</definedName>
    <definedName name="uir" localSheetId="2">#REF!</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2">#REF!</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7" hidden="1">{"via1",#N/A,TRUE,"general";"via2",#N/A,TRUE,"general";"via3",#N/A,TRUE,"general"}</definedName>
    <definedName name="uityjj" localSheetId="6" hidden="1">{"via1",#N/A,TRUE,"general";"via2",#N/A,TRUE,"general";"via3",#N/A,TRUE,"general"}</definedName>
    <definedName name="uityjj" localSheetId="2">#REF!</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2">#REF!</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#REF!</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 localSheetId="2">#REF!</definedName>
    <definedName name="Uj">#REF!</definedName>
    <definedName name="UK" localSheetId="1">#REF!</definedName>
    <definedName name="UK" localSheetId="6">#REF!</definedName>
    <definedName name="Uk" localSheetId="2">#REF!</definedName>
    <definedName name="UK" localSheetId="0">#REF!</definedName>
    <definedName name="UK">#REF!</definedName>
    <definedName name="Ull" localSheetId="2">#REF!</definedName>
    <definedName name="Ull">#REF!</definedName>
    <definedName name="ultima">#REF!</definedName>
    <definedName name="UM">#REF!</definedName>
    <definedName name="Un" localSheetId="2">#REF!</definedName>
    <definedName name="Un">#REF!</definedName>
    <definedName name="UN_APU">IF(LEN(#REF!)=2,"",IF(#REF!="","",IF(ISERROR(SEARCH("-",#REF!,3)),VLOOKUP(#REF!,#REF!,3,0),VLOOKUP(#REF!,#REF!,3,FALSE))))</definedName>
    <definedName name="UN_AUX">IF(#REF!="","",VLOOKUP(#REF!,#REF!,3,FALSE))</definedName>
    <definedName name="UN_PRI" localSheetId="1">#REF!</definedName>
    <definedName name="UN_PRI" localSheetId="6">#REF!</definedName>
    <definedName name="UN_PRI" localSheetId="0">#REF!</definedName>
    <definedName name="UN_PRI">#REF!</definedName>
    <definedName name="unid" localSheetId="2">#REF!</definedName>
    <definedName name="unid">#REF!</definedName>
    <definedName name="UNIDAD">#REF!</definedName>
    <definedName name="UNIDAD1">#REF!</definedName>
    <definedName name="UNIDAD521">#REF!</definedName>
    <definedName name="Unidades">#REF!</definedName>
    <definedName name="unidades_reales">#REF!</definedName>
    <definedName name="Union_1_2__pvc" localSheetId="2">#REF!</definedName>
    <definedName name="Union_1_2__pvc">#REF!</definedName>
    <definedName name="Union_3_4__pvc" localSheetId="2">#REF!</definedName>
    <definedName name="Union_3_4__pvc">#REF!</definedName>
    <definedName name="UNION_CANAL_PVC_AMAZONA" localSheetId="2">#REF!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3">#REF!</definedName>
    <definedName name="UNION3_2" localSheetId="2">#REF!</definedName>
    <definedName name="UNION3_2">#REF!</definedName>
    <definedName name="UNION3PVC" localSheetId="2">#REF!</definedName>
    <definedName name="UNION3PVC">#REF!</definedName>
    <definedName name="UNION3PVC_2" localSheetId="2">#REF!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 localSheetId="2">#REF!</definedName>
    <definedName name="UNION8PVC_2">#REF!</definedName>
    <definedName name="UNIONREPARACION" localSheetId="2">#REF!</definedName>
    <definedName name="UNIONREPARACION">#REF!</definedName>
    <definedName name="UNIONREPARACION_2" localSheetId="2">#REF!</definedName>
    <definedName name="UNIONREPARACION_2">#REF!</definedName>
    <definedName name="UNIONREPARACION6" localSheetId="2">#REF!</definedName>
    <definedName name="UNIONREPARACION6">#REF!</definedName>
    <definedName name="UNIONREPARACION6_2" localSheetId="2">#REF!</definedName>
    <definedName name="UNIONREPARACION6_2">#REF!</definedName>
    <definedName name="UNIT">#REF!</definedName>
    <definedName name="UNITARIO">#REF!</definedName>
    <definedName name="Unitarios" localSheetId="1">#REF!</definedName>
    <definedName name="Unitarios" localSheetId="7">#REF!</definedName>
    <definedName name="Unitarios" localSheetId="6">#REF!</definedName>
    <definedName name="Unitarios" localSheetId="2">#REF!</definedName>
    <definedName name="Unitarios" localSheetId="0">#REF!</definedName>
    <definedName name="Unitarios">#REF!</definedName>
    <definedName name="unj" localSheetId="1" hidden="1">#REF!</definedName>
    <definedName name="unj" localSheetId="6" hidden="1">#REF!</definedName>
    <definedName name="unj" localSheetId="0" hidden="1">#REF!</definedName>
    <definedName name="unj" hidden="1">#REF!</definedName>
    <definedName name="uno" localSheetId="1">'APU (Entidad) '!ERR</definedName>
    <definedName name="uno" localSheetId="3">CRONOGRAMA!ERR</definedName>
    <definedName name="uno" localSheetId="4">'FLUJO DE FONDOS'!ERR</definedName>
    <definedName name="uno" localSheetId="7">'INDICAR CÓDIGO DEL ITEM DE PAGO'!ERR</definedName>
    <definedName name="uno" localSheetId="6">'MEMORIAS (Entidad) (2)'!ERR</definedName>
    <definedName name="uno" localSheetId="2">'MEMORIAS DE CÁLCULO OK'!ERR</definedName>
    <definedName name="uno" localSheetId="0">'PRESUPUESTO OFICIAL (Entidad.)'!ERR</definedName>
    <definedName name="uno">[0]!ERR</definedName>
    <definedName name="Uñ" localSheetId="3">#REF!</definedName>
    <definedName name="Uñ" localSheetId="4">#REF!</definedName>
    <definedName name="Uñ" localSheetId="2">#REF!</definedName>
    <definedName name="Uñ">#REF!</definedName>
    <definedName name="Uo" localSheetId="2">#REF!</definedName>
    <definedName name="Uo">#REF!</definedName>
    <definedName name="UO_1">"[0]!err"</definedName>
    <definedName name="UOUIV" localSheetId="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 localSheetId="2">#REF!</definedName>
    <definedName name="Up">#REF!</definedName>
    <definedName name="Uq" localSheetId="2">#REF!</definedName>
    <definedName name="Uq">#REF!</definedName>
    <definedName name="Ur" localSheetId="2">#REF!</definedName>
    <definedName name="Ur">#REF!</definedName>
    <definedName name="UR3UP">#REF!</definedName>
    <definedName name="UR3UZ" localSheetId="2">#REF!</definedName>
    <definedName name="UR3UZ">#REF!</definedName>
    <definedName name="UR4UP" localSheetId="2">#REF!</definedName>
    <definedName name="UR4UP">#REF!</definedName>
    <definedName name="UR4UZ" localSheetId="2">#REF!</definedName>
    <definedName name="UR4UZ">#REF!</definedName>
    <definedName name="UR6UP">#REF!</definedName>
    <definedName name="UR6UZ">#REF!</definedName>
    <definedName name="UR8UP">#REF!</definedName>
    <definedName name="UR8UZ">#REF!</definedName>
    <definedName name="uriel" localSheetId="1">'APU (Entidad) '!ERR</definedName>
    <definedName name="uriel" localSheetId="3">CRONOGRAMA!ERR</definedName>
    <definedName name="uriel" localSheetId="4">'FLUJO DE FONDOS'!ERR</definedName>
    <definedName name="uriel" localSheetId="7">'INDICAR CÓDIGO DEL ITEM DE PAGO'!ERR</definedName>
    <definedName name="uriel" localSheetId="6">'MEMORIAS (Entidad) (2)'!ERR</definedName>
    <definedName name="uriel" localSheetId="2">'MEMORIAS DE CÁLCULO OK'!ERR</definedName>
    <definedName name="uriel" localSheetId="0">'PRESUPUESTO OFICIAL (Entidad.)'!ERR</definedName>
    <definedName name="uriel">[0]!ERR</definedName>
    <definedName name="uryur" localSheetId="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 localSheetId="2">#REF!</definedName>
    <definedName name="Usd">#REF!</definedName>
    <definedName name="UsTexDetail" localSheetId="2">#REF!</definedName>
    <definedName name="UsTexDetail">#REF!</definedName>
    <definedName name="UsTexHeading" localSheetId="2">#REF!</definedName>
    <definedName name="UsTexHeading">#REF!</definedName>
    <definedName name="USxCOL" localSheetId="1">#REF!</definedName>
    <definedName name="USxCOL" localSheetId="6">#REF!</definedName>
    <definedName name="USxCOL" localSheetId="0">#REF!</definedName>
    <definedName name="USxCOL">#REF!</definedName>
    <definedName name="ut" localSheetId="2">#REF!</definedName>
    <definedName name="ut">#REF!</definedName>
    <definedName name="UTILI">#REF!</definedName>
    <definedName name="Utilidad" localSheetId="2">#REF!</definedName>
    <definedName name="Utilidad">#REF!</definedName>
    <definedName name="UTILIDADES" localSheetId="2">#REF!</definedName>
    <definedName name="UTILIDADES">#REF!</definedName>
    <definedName name="UtilidadObra" localSheetId="2">#REF!</definedName>
    <definedName name="UtilidadObra">#REF!</definedName>
    <definedName name="UTL">#REF!</definedName>
    <definedName name="uu" localSheetId="1"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localSheetId="6" hidden="1">{"TAB1",#N/A,TRUE,"GENERAL";"TAB2",#N/A,TRUE,"GENERAL";"TAB3",#N/A,TRUE,"GENERAL";"TAB4",#N/A,TRUE,"GENERAL";"TAB5",#N/A,TRUE,"GENERAL"}</definedName>
    <definedName name="uu" localSheetId="2">#REF!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10" localSheetId="2">#REF!</definedName>
    <definedName name="UU.10">#REF!</definedName>
    <definedName name="UU.12" localSheetId="2">#REF!</definedName>
    <definedName name="UU.12">#REF!</definedName>
    <definedName name="UU.3" localSheetId="2">#REF!</definedName>
    <definedName name="UU.3">#REF!</definedName>
    <definedName name="UU.4">#REF!</definedName>
    <definedName name="UU.6">#REF!</definedName>
    <definedName name="UU.8">#REF!</definedName>
    <definedName name="uuu" localSheetId="1"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6" hidden="1">{"TAB1",#N/A,TRUE,"GENERAL";"TAB2",#N/A,TRUE,"GENERAL";"TAB3",#N/A,TRUE,"GENERAL";"TAB4",#N/A,TRUE,"GENERAL";"TAB5",#N/A,TRUE,"GENERAL"}</definedName>
    <definedName name="uuu" localSheetId="2">#REF!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7" hidden="1">{"via1",#N/A,TRUE,"general";"via2",#N/A,TRUE,"general";"via3",#N/A,TRUE,"general"}</definedName>
    <definedName name="uuuuuj" localSheetId="6" hidden="1">{"via1",#N/A,TRUE,"general";"via2",#N/A,TRUE,"general";"via3",#N/A,TRUE,"general"}</definedName>
    <definedName name="uuuuuj" localSheetId="2">#REF!</definedName>
    <definedName name="uuuuuj" localSheetId="0" hidden="1">{"via1",#N/A,TRUE,"general";"via2",#N/A,TRUE,"general";"via3",#N/A,TRUE,"general"}</definedName>
    <definedName name="uuuuuj" hidden="1">{"via1",#N/A,TRUE,"general";"via2",#N/A,TRUE,"general";"via3",#N/A,TRUE,"general"}</definedName>
    <definedName name="Uv" localSheetId="2">#REF!</definedName>
    <definedName name="uv">375000</definedName>
    <definedName name="Uw" localSheetId="2">#REF!</definedName>
    <definedName name="Uw">#REF!</definedName>
    <definedName name="uwkap" localSheetId="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 localSheetId="2">#REF!</definedName>
    <definedName name="uxd">#REF!</definedName>
    <definedName name="uy" localSheetId="2">#REF!</definedName>
    <definedName name="uy">#REF!</definedName>
    <definedName name="uyiyiy" localSheetId="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6" hidden="1">{"TAB1",#N/A,TRUE,"GENERAL";"TAB2",#N/A,TRUE,"GENERAL";"TAB3",#N/A,TRUE,"GENERAL";"TAB4",#N/A,TRUE,"GENERAL";"TAB5",#N/A,TRUE,"GENERAL"}</definedName>
    <definedName name="uytu" localSheetId="2">#REF!</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7" hidden="1">{"via1",#N/A,TRUE,"general";"via2",#N/A,TRUE,"general";"via3",#N/A,TRUE,"general"}</definedName>
    <definedName name="uyur" localSheetId="6" hidden="1">{"via1",#N/A,TRUE,"general";"via2",#N/A,TRUE,"general";"via3",#N/A,TRUE,"general"}</definedName>
    <definedName name="uyur" localSheetId="2">#REF!</definedName>
    <definedName name="uyur" localSheetId="0" hidden="1">{"via1",#N/A,TRUE,"general";"via2",#N/A,TRUE,"general";"via3",#N/A,TRUE,"general"}</definedName>
    <definedName name="uyur" hidden="1">{"via1",#N/A,TRUE,"general";"via2",#N/A,TRUE,"general";"via3",#N/A,TRUE,"general"}</definedName>
    <definedName name="Uz" localSheetId="2">#REF!</definedName>
    <definedName name="Uz">#REF!</definedName>
    <definedName name="v" localSheetId="1"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localSheetId="6" hidden="1">{"TAB1",#N/A,TRUE,"GENERAL";"TAB2",#N/A,TRUE,"GENERAL";"TAB3",#N/A,TRUE,"GENERAL";"TAB4",#N/A,TRUE,"GENERAL";"TAB5",#N/A,TRUE,"GENERAL"}</definedName>
    <definedName name="v" localSheetId="2">#REF!</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 localSheetId="2">#REF!</definedName>
    <definedName name="Va">#REF!</definedName>
    <definedName name="VAL_100PE_S1" localSheetId="2">#REF!</definedName>
    <definedName name="VAL_100PE_S1">#REF!</definedName>
    <definedName name="VAL_100PE_S2" localSheetId="2">#REF!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BULA">#REF!</definedName>
    <definedName name="VALCUADRILLA">#REF!</definedName>
    <definedName name="VALDES" localSheetId="1">#REF!</definedName>
    <definedName name="VALDES" localSheetId="7">#REF!</definedName>
    <definedName name="VALDES" localSheetId="6">#REF!</definedName>
    <definedName name="VALDES" localSheetId="2">#REF!</definedName>
    <definedName name="VALDES" localSheetId="0">#REF!</definedName>
    <definedName name="VALDES">#REF!</definedName>
    <definedName name="VALLA" localSheetId="2">#REF!</definedName>
    <definedName name="VALLA">#REF!</definedName>
    <definedName name="VALLA_2_3_MTS_CON_3_CERCHAS">#REF!</definedName>
    <definedName name="VALLAN">#REF!</definedName>
    <definedName name="Valor" localSheetId="2">#REF!</definedName>
    <definedName name="Valor">#REF!</definedName>
    <definedName name="VALOR_SALARIO_MINIMO_ACTUAL">#REF!</definedName>
    <definedName name="valor_total" localSheetId="2">#REF!</definedName>
    <definedName name="valor_total">#REF!</definedName>
    <definedName name="valor1" localSheetId="1">#REF!</definedName>
    <definedName name="valor1" localSheetId="7">#REF!</definedName>
    <definedName name="valor1" localSheetId="2">#REF!</definedName>
    <definedName name="valor1">#REF!</definedName>
    <definedName name="valor2" localSheetId="1">#REF!</definedName>
    <definedName name="valor2" localSheetId="7">#REF!</definedName>
    <definedName name="valor2">#REF!</definedName>
    <definedName name="valor200">#REF!</definedName>
    <definedName name="VALOR3" localSheetId="1">#REF!</definedName>
    <definedName name="VALOR3" localSheetId="7">#REF!</definedName>
    <definedName name="VALOR3">#REF!</definedName>
    <definedName name="valor3000">#REF!</definedName>
    <definedName name="Valoracion">#REF!</definedName>
    <definedName name="VALORACIÓN">#REF!</definedName>
    <definedName name="ValorCto">#REF!</definedName>
    <definedName name="ValorEjecutado" localSheetId="1">#REF!</definedName>
    <definedName name="ValorEjecutado" localSheetId="6">#REF!</definedName>
    <definedName name="ValorEjecutado" localSheetId="0">#REF!</definedName>
    <definedName name="ValorEjecutado">#REF!</definedName>
    <definedName name="ValorProyecto" localSheetId="1">#REF!</definedName>
    <definedName name="ValorProyecto" localSheetId="6">#REF!</definedName>
    <definedName name="ValorProyecto" localSheetId="0">#REF!</definedName>
    <definedName name="ValorProyecto">#REF!</definedName>
    <definedName name="ValorRecursosComprometidos" localSheetId="1">#REF!</definedName>
    <definedName name="ValorRecursosComprometidos" localSheetId="6">#REF!</definedName>
    <definedName name="ValorRecursosComprometidos" localSheetId="0">#REF!</definedName>
    <definedName name="ValorRecursosComprometidos">#REF!</definedName>
    <definedName name="ValorTot">#REF!</definedName>
    <definedName name="ValorTotConsultoria">#REF!</definedName>
    <definedName name="Values_Entered" localSheetId="1">IF('APU (Entidad) '!Loan_Amount*'APU (Entidad) '!Interest_Rate*'APU (Entidad) '!Loan_Years*'APU (Entidad) '!Loan_Start&gt;0,1,0)</definedName>
    <definedName name="Values_Entered" localSheetId="3">IF(Loan_Amount*Interest_Rate*Loan_Years*Loan_Start&gt;0,1,0)</definedName>
    <definedName name="Values_Entered" localSheetId="4">IF(Loan_Amount*Interest_Rate*Loan_Years*Loan_Start&gt;0,1,0)</definedName>
    <definedName name="Values_Entered" localSheetId="6">IF('MEMORIAS (Entidad) (2)'!Loan_Amount*'MEMORIAS (Entidad) (2)'!Interest_Rate*'MEMORIAS (Entidad) (2)'!Loan_Years*'MEMORIAS (Entidad) (2)'!Loan_Start&gt;0,1,0)</definedName>
    <definedName name="Values_Entered" localSheetId="2">IF('MEMORIAS DE CÁLCULO OK'!Loan_Amount*'MEMORIAS DE CÁLCULO OK'!Interest_Rate*'MEMORIAS DE CÁLCULO OK'!Loan_Years*'MEMORIAS DE CÁLCULO OK'!Loan_Start&gt;0,1,0)</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alvula_4__compuerta_elastica__vastago_no_ascendente__junta_rapida__incluye_cajilla_de_concreto_1_1_1_instalacion_de_accesorios" localSheetId="3">#REF!</definedName>
    <definedName name="Valvula_4__compuerta_elastica__vastago_no_ascendente__junta_rapida__incluye_cajilla_de_concreto_1_1_1_instalacion_de_accesorios" localSheetId="4">#REF!</definedName>
    <definedName name="Valvula_4__compuerta_elastica__vastago_no_ascendente__junta_rapida__incluye_cajilla_de_concreto_1_1_1_instalacion_de_accesorios" localSheetId="2">#REF!</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 localSheetId="2">#REF!</definedName>
    <definedName name="Valvula_8__compuerta_elastica__vastago_no_ascendente__junta_rapida__incluye_cajilla_de_concreto_1_1_1_instalacion_de_accesorios">#REF!</definedName>
    <definedName name="VALVULA_DE_COMPUERTA_2__SELLO_ELASTICO_Y_VNA_CON_CUADRANTE" localSheetId="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 localSheetId="1">#REF!</definedName>
    <definedName name="Válvulas" localSheetId="6">#REF!</definedName>
    <definedName name="Válvulas" localSheetId="0">#REF!</definedName>
    <definedName name="Válvulas">#REF!</definedName>
    <definedName name="vaquita" localSheetId="3" hidden="1">{"PRES REHAB ARM-PER POR ITEMS  KM A KM",#N/A,TRUE,"Rehabilitacion Arm-Per"}</definedName>
    <definedName name="vaquita" localSheetId="4" hidden="1">{"PRES REHAB ARM-PER POR ITEMS  KM A KM",#N/A,TRUE,"Rehabilitacion Arm-Per"}</definedName>
    <definedName name="vaquita" hidden="1">{"PRES REHAB ARM-PER POR ITEMS  KM A KM",#N/A,TRUE,"Rehabilitacion Arm-Per"}</definedName>
    <definedName name="Var" localSheetId="3">#REF!</definedName>
    <definedName name="Var" localSheetId="4">#REF!</definedName>
    <definedName name="Var">#REF!</definedName>
    <definedName name="VARENGA_4_cm_X_2_cm__L__2_m" localSheetId="3">#REF!</definedName>
    <definedName name="VARENGA_4_cm_X_2_cm__L__2_m" localSheetId="4">#REF!</definedName>
    <definedName name="VARENGA_4_cm_X_2_cm__L__2_m" localSheetId="2">#REF!</definedName>
    <definedName name="VARENGA_4_cm_X_2_cm__L__2_m">#REF!</definedName>
    <definedName name="VARENGAS_5_X_2" localSheetId="2">#REF!</definedName>
    <definedName name="VARENGAS_5_X_2">#REF!</definedName>
    <definedName name="variacion">#REF!</definedName>
    <definedName name="VARIACION1" localSheetId="1">#REF!</definedName>
    <definedName name="VARIACION1" localSheetId="6">#REF!</definedName>
    <definedName name="VARIACION1" localSheetId="0">#REF!</definedName>
    <definedName name="VARIACION1">#REF!</definedName>
    <definedName name="Varilla_cooperweld_3_8__X_1_8_mts" localSheetId="2">#REF!</definedName>
    <definedName name="Varilla_cooperweld_3_8__X_1_8_mts">#REF!</definedName>
    <definedName name="VARILLA_DE_COBRE_COBRE_5_8__X_2_40_MTS" localSheetId="2">#REF!</definedName>
    <definedName name="VARILLA_DE_COBRE_COBRE_5_8__X_2_40_MTS">#REF!</definedName>
    <definedName name="VARILLACCOPER" localSheetId="2">#REF!</definedName>
    <definedName name="VARILLACCOPER">#REF!</definedName>
    <definedName name="VARILLACOOPER" localSheetId="2">#REF!</definedName>
    <definedName name="VARILLACOOPER">#REF!</definedName>
    <definedName name="Varios" localSheetId="1">#REF!</definedName>
    <definedName name="Varios" localSheetId="6">#REF!</definedName>
    <definedName name="VARIOS" localSheetId="2">#REF!</definedName>
    <definedName name="Varios" localSheetId="0">#REF!</definedName>
    <definedName name="Varios">#REF!</definedName>
    <definedName name="vb" localSheetId="2">#REF!</definedName>
    <definedName name="vb">#REF!</definedName>
    <definedName name="vbvbvbvb" localSheetId="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2">#REF!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6">#REF!</definedName>
    <definedName name="vc" localSheetId="2">#REF!</definedName>
    <definedName name="vc" localSheetId="0">#REF!</definedName>
    <definedName name="vc">#REF!</definedName>
    <definedName name="vck" localSheetId="2">#REF!</definedName>
    <definedName name="vck">#REF!</definedName>
    <definedName name="vct" localSheetId="1">#REF!</definedName>
    <definedName name="vct" localSheetId="6">#REF!</definedName>
    <definedName name="vct" localSheetId="0">#REF!</definedName>
    <definedName name="vct">#REF!</definedName>
    <definedName name="vcvcv">#REF!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#REF!</definedName>
    <definedName name="vd">#REF!</definedName>
    <definedName name="VDFRVFV" localSheetId="2">#REF!</definedName>
    <definedName name="VDFRVFV">#REF!</definedName>
    <definedName name="vdfvuio" localSheetId="1"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7" hidden="1">{"via1",#N/A,TRUE,"general";"via2",#N/A,TRUE,"general";"via3",#N/A,TRUE,"general"}</definedName>
    <definedName name="vdfvuio" localSheetId="6" hidden="1">{"via1",#N/A,TRUE,"general";"via2",#N/A,TRUE,"general";"via3",#N/A,TRUE,"general"}</definedName>
    <definedName name="vdfvuio" localSheetId="2">#REF!</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6" hidden="1">{"via1",#N/A,TRUE,"general";"via2",#N/A,TRUE,"general";"via3",#N/A,TRUE,"general"}</definedName>
    <definedName name="vdsvnj" localSheetId="2">#REF!</definedName>
    <definedName name="vdsvnj" localSheetId="0" hidden="1">{"via1",#N/A,TRUE,"general";"via2",#N/A,TRUE,"general";"via3",#N/A,TRUE,"general"}</definedName>
    <definedName name="vdsvnj" hidden="1">{"via1",#N/A,TRUE,"general";"via2",#N/A,TRUE,"general";"via3",#N/A,TRUE,"general"}</definedName>
    <definedName name="VE">#REF!</definedName>
    <definedName name="Vehículo_delineador" localSheetId="2">#REF!</definedName>
    <definedName name="Vehículo_delineador">#REF!</definedName>
    <definedName name="VENT100_S1" localSheetId="2">#REF!</definedName>
    <definedName name="VENT100_S1">#REF!</definedName>
    <definedName name="VENT100_S2" localSheetId="2">#REF!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 localSheetId="7">#REF!</definedName>
    <definedName name="VentaAiu" localSheetId="6">#REF!</definedName>
    <definedName name="VentaAiu" localSheetId="0">#REF!</definedName>
    <definedName name="VentaAiu">#REF!</definedName>
    <definedName name="VENTANA">#REF!</definedName>
    <definedName name="VENTANA_EN_LAMINA_CALIBRE_18">#REF!</definedName>
    <definedName name="VENTANACAL20">#REF!</definedName>
    <definedName name="VENTANACR18">#REF!</definedName>
    <definedName name="VENTANACR20">#REF!</definedName>
    <definedName name="VENTANAS" localSheetId="2">#REF!</definedName>
    <definedName name="VENTANAS">#REF!</definedName>
    <definedName name="Ventaneria_Madera_M2" localSheetId="2">#REF!</definedName>
    <definedName name="Ventaneria_Madera_M2">#REF!</definedName>
    <definedName name="ventas" localSheetId="2">#REF!</definedName>
    <definedName name="ventas">#REF!</definedName>
    <definedName name="VENTILADOR">#REF!</definedName>
    <definedName name="VENTOSAS_PARA_INSTALACION_EN_TUBERIA_DE_3">#REF!</definedName>
    <definedName name="Version4OK" localSheetId="3" hidden="1">{"Datos de las Curvas",#N/A,TRUE,"TABLA-CALCULOS"}</definedName>
    <definedName name="Version4OK" localSheetId="4" hidden="1">{"Datos de las Curvas",#N/A,TRUE,"TABLA-CALCULOS"}</definedName>
    <definedName name="Version4OK" hidden="1">{"Datos de las Curvas",#N/A,TRUE,"TABLA-CALCULOS"}</definedName>
    <definedName name="VEX" localSheetId="1">#REF!</definedName>
    <definedName name="VEX" localSheetId="6">#REF!</definedName>
    <definedName name="VEX" localSheetId="0">#REF!</definedName>
    <definedName name="VEX">#REF!</definedName>
    <definedName name="VEX_ON" localSheetId="1">#REF!</definedName>
    <definedName name="VEX_ON" localSheetId="6">#REF!</definedName>
    <definedName name="VEX_ON" localSheetId="0">#REF!</definedName>
    <definedName name="VEX_ON">#REF!</definedName>
    <definedName name="VEX1_1" localSheetId="1">#REF!</definedName>
    <definedName name="VEX1_1" localSheetId="6">#REF!</definedName>
    <definedName name="VEX1_1" localSheetId="0">#REF!</definedName>
    <definedName name="VEX1_1">#REF!</definedName>
    <definedName name="VEX1_1_1" localSheetId="1">#REF!</definedName>
    <definedName name="VEX1_1_1" localSheetId="6">#REF!</definedName>
    <definedName name="VEX1_1_1" localSheetId="0">#REF!</definedName>
    <definedName name="VEX1_1_1">#REF!</definedName>
    <definedName name="VEX1_1_2" localSheetId="1">#REF!</definedName>
    <definedName name="VEX1_1_2" localSheetId="6">#REF!</definedName>
    <definedName name="VEX1_1_2" localSheetId="0">#REF!</definedName>
    <definedName name="VEX1_1_2">#REF!</definedName>
    <definedName name="VEX1_1_3" localSheetId="1">#REF!</definedName>
    <definedName name="VEX1_1_3" localSheetId="6">#REF!</definedName>
    <definedName name="VEX1_1_3" localSheetId="0">#REF!</definedName>
    <definedName name="VEX1_1_3">#REF!</definedName>
    <definedName name="VEX1_1_4" localSheetId="1">#REF!</definedName>
    <definedName name="VEX1_1_4" localSheetId="6">#REF!</definedName>
    <definedName name="VEX1_1_4" localSheetId="0">#REF!</definedName>
    <definedName name="VEX1_1_4">#REF!</definedName>
    <definedName name="VEX1_2">#REF!</definedName>
    <definedName name="VEX1_3">#REF!</definedName>
    <definedName name="Vf" localSheetId="2">#REF!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localSheetId="6" hidden="1">{"via1",#N/A,TRUE,"general";"via2",#N/A,TRUE,"general";"via3",#N/A,TRUE,"general"}</definedName>
    <definedName name="vfbgnhyt" localSheetId="2">#REF!</definedName>
    <definedName name="vfbgnhyt" localSheetId="0" hidden="1">{"via1",#N/A,TRUE,"general";"via2",#N/A,TRUE,"general";"via3",#N/A,TRUE,"general"}</definedName>
    <definedName name="vfbgnhyt" hidden="1">{"via1",#N/A,TRUE,"general";"via2",#N/A,TRUE,"general";"via3",#N/A,TRUE,"general"}</definedName>
    <definedName name="VFDA" localSheetId="2">#REF!</definedName>
    <definedName name="VFDA">#REF!</definedName>
    <definedName name="VFDV" localSheetId="2">#REF!</definedName>
    <definedName name="VFDV">#REF!</definedName>
    <definedName name="vfh" localSheetId="1">#REF!</definedName>
    <definedName name="vfh" localSheetId="6">#REF!</definedName>
    <definedName name="vfh" localSheetId="0">#REF!</definedName>
    <definedName name="vfh">#REF!</definedName>
    <definedName name="vfn" localSheetId="2">#REF!</definedName>
    <definedName name="vfn">#REF!</definedName>
    <definedName name="VFR" localSheetId="1">#REF!</definedName>
    <definedName name="VFR" localSheetId="6">#REF!</definedName>
    <definedName name="VFR" localSheetId="0">#REF!</definedName>
    <definedName name="VFR">#REF!</definedName>
    <definedName name="vfvdv" localSheetId="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6" hidden="1">{"TAB1",#N/A,TRUE,"GENERAL";"TAB2",#N/A,TRUE,"GENERAL";"TAB3",#N/A,TRUE,"GENERAL";"TAB4",#N/A,TRUE,"GENERAL";"TAB5",#N/A,TRUE,"GENERAL"}</definedName>
    <definedName name="vfvdv" localSheetId="2">#REF!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6" hidden="1">{"TAB1",#N/A,TRUE,"GENERAL";"TAB2",#N/A,TRUE,"GENERAL";"TAB3",#N/A,TRUE,"GENERAL";"TAB4",#N/A,TRUE,"GENERAL";"TAB5",#N/A,TRUE,"GENERAL"}</definedName>
    <definedName name="vfvf" localSheetId="2">#REF!</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2">#REF!</definedName>
    <definedName name="vg">#REF!</definedName>
    <definedName name="Vh" localSheetId="2">#REF!</definedName>
    <definedName name="Vh">#REF!</definedName>
    <definedName name="VHTGUYYI" localSheetId="2" hidden="1">#REF!</definedName>
    <definedName name="VHTGUYYI" hidden="1">#REF!</definedName>
    <definedName name="VI" localSheetId="2">#REF!</definedName>
    <definedName name="VI">#REF!</definedName>
    <definedName name="VIA" localSheetId="1">#REF!</definedName>
    <definedName name="VIA" localSheetId="6">#REF!</definedName>
    <definedName name="VIA" localSheetId="2">#REF!</definedName>
    <definedName name="VIA" localSheetId="0">#REF!</definedName>
    <definedName name="VIA">#REF!</definedName>
    <definedName name="Viajes" localSheetId="2">#REF!</definedName>
    <definedName name="Viajes">#REF!</definedName>
    <definedName name="VIAS" localSheetId="2">#REF!</definedName>
    <definedName name="VIAS">#REF!</definedName>
    <definedName name="vib">20000</definedName>
    <definedName name="VIBRADOR">#REF!</definedName>
    <definedName name="VIBRADOR_CONCRETO">#REF!</definedName>
    <definedName name="VIBRADOR_DE_CONCRETO" localSheetId="2">#REF!</definedName>
    <definedName name="VIBRADOR_DE_CONCRETO">#REF!</definedName>
    <definedName name="VIBRADORCONCRETO">#REF!</definedName>
    <definedName name="VIBRO" localSheetId="2">#REF!</definedName>
    <definedName name="VIBRO">#REF!</definedName>
    <definedName name="VIBROCOMPACTADOR">#REF!</definedName>
    <definedName name="VICEP_DIRECC">#REF!</definedName>
    <definedName name="VIDRIO" localSheetId="2">#REF!</definedName>
    <definedName name="VIDRIO">#REF!</definedName>
    <definedName name="Vidrio_3_mm" localSheetId="2">#REF!</definedName>
    <definedName name="Vidrio_3_mm">#REF!</definedName>
    <definedName name="Vidrio_4_mm" localSheetId="2">#REF!</definedName>
    <definedName name="Vidrio_4_mm">#REF!</definedName>
    <definedName name="VIDRIO_4MM">#REF!</definedName>
    <definedName name="Vidrio_5_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 localSheetId="2">#REF!</definedName>
    <definedName name="VIGAREMATE">#REF!</definedName>
    <definedName name="VigenciaDolares" localSheetId="1">#REF!</definedName>
    <definedName name="VigenciaDolares" localSheetId="6">#REF!</definedName>
    <definedName name="VigenciaDolares" localSheetId="0">#REF!</definedName>
    <definedName name="VigenciaDolares">#REF!</definedName>
    <definedName name="VigenciaPesos" localSheetId="1">#REF!</definedName>
    <definedName name="VigenciaPesos" localSheetId="6">#REF!</definedName>
    <definedName name="VigenciaPesos" localSheetId="0">#REF!</definedName>
    <definedName name="VigenciaPesos">#REF!</definedName>
    <definedName name="VIGFUTURA">#REF!</definedName>
    <definedName name="VINILO" localSheetId="2">#REF!</definedName>
    <definedName name="VINILO">#REF!</definedName>
    <definedName name="Vinilo_Pintuco" localSheetId="2">#REF!</definedName>
    <definedName name="Vinilo_Pintuco">#REF!</definedName>
    <definedName name="VINILO_TIPO_1_INTERIORES___EXTRERIORES" localSheetId="2">#REF!</definedName>
    <definedName name="VINILO_TIPO_1_INTERIORES___EXTRERIORES">#REF!</definedName>
    <definedName name="VINILO_TIPO_3_IMPRIMANTE" localSheetId="2">#REF!</definedName>
    <definedName name="VINILO_TIPO_3_IMPRIMANTE">#REF!</definedName>
    <definedName name="VINILO_TIPO_I">#REF!</definedName>
    <definedName name="VINISOL">#REF!</definedName>
    <definedName name="Visagra">#REF!</definedName>
    <definedName name="viscosidad">#REF!</definedName>
    <definedName name="VIT" localSheetId="1">#REF!</definedName>
    <definedName name="VIT" localSheetId="6">#REF!</definedName>
    <definedName name="VIT" localSheetId="0">#REF!</definedName>
    <definedName name="VIT">#REF!</definedName>
    <definedName name="VIT1_1" localSheetId="1">#REF!</definedName>
    <definedName name="VIT1_1" localSheetId="6">#REF!</definedName>
    <definedName name="VIT1_1" localSheetId="0">#REF!</definedName>
    <definedName name="VIT1_1">#REF!</definedName>
    <definedName name="VIT1_1_1" localSheetId="1">#REF!</definedName>
    <definedName name="VIT1_1_1" localSheetId="6">#REF!</definedName>
    <definedName name="VIT1_1_1" localSheetId="0">#REF!</definedName>
    <definedName name="VIT1_1_1">#REF!</definedName>
    <definedName name="VIT1_1_10" localSheetId="1">#REF!</definedName>
    <definedName name="VIT1_1_10" localSheetId="6">#REF!</definedName>
    <definedName name="VIT1_1_10" localSheetId="0">#REF!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 localSheetId="3">#REF!,#REF!,#REF!,#REF!,#REF!,#REF!,#REF!</definedName>
    <definedName name="VJ" localSheetId="4">#REF!,#REF!,#REF!,#REF!,#REF!,#REF!,#REF!</definedName>
    <definedName name="VJ" localSheetId="2">#REF!,#REF!,#REF!,#REF!,#REF!,#REF!,#REF!</definedName>
    <definedName name="VJ">#REF!,#REF!,#REF!,#REF!,#REF!,#REF!,#REF!</definedName>
    <definedName name="vjkgvif" localSheetId="1">OFFSET('APU (Entidad) '!Full_Print,0,0,[0]!Last_Row)</definedName>
    <definedName name="vjkgvif" localSheetId="3">#N/A</definedName>
    <definedName name="vjkgvif" localSheetId="4">#N/A</definedName>
    <definedName name="vjkgvif" localSheetId="6">OFFSET('MEMORIAS (Entidad) (2)'!Full_Print,0,0,[0]!Last_Row)</definedName>
    <definedName name="vjkgvif" localSheetId="2">OFFSET('MEMORIAS DE CÁLCULO OK'!Full_Print,0,0,'MEMORIAS DE CÁLCULO OK'!Last_Row)</definedName>
    <definedName name="vjkgvif">OFFSET('PRESUPUESTO OFICIAL (Entidad.)'!Full_Print,0,0,[0]!Last_Row)</definedName>
    <definedName name="vk" localSheetId="1"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7" hidden="1">{"via1",#N/A,TRUE,"general";"via2",#N/A,TRUE,"general";"via3",#N/A,TRUE,"general"}</definedName>
    <definedName name="vk" localSheetId="6" hidden="1">{"via1",#N/A,TRUE,"general";"via2",#N/A,TRUE,"general";"via3",#N/A,TRUE,"general"}</definedName>
    <definedName name="vk" localSheetId="2">#REF!</definedName>
    <definedName name="vk" localSheetId="0" hidden="1">{"via1",#N/A,TRUE,"general";"via2",#N/A,TRUE,"general";"via3",#N/A,TRUE,"general"}</definedName>
    <definedName name="vk" hidden="1">{"via1",#N/A,TRUE,"general";"via2",#N/A,TRUE,"general";"via3",#N/A,TRUE,"general"}</definedName>
    <definedName name="vm" localSheetId="2">#REF!</definedName>
    <definedName name="vm">#REF!</definedName>
    <definedName name="vnbvxb" localSheetId="1"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localSheetId="6" hidden="1">{"via1",#N/A,TRUE,"general";"via2",#N/A,TRUE,"general";"via3",#N/A,TRUE,"general"}</definedName>
    <definedName name="vnbvxb" localSheetId="2">#REF!</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6" hidden="1">{"TAB1",#N/A,TRUE,"GENERAL";"TAB2",#N/A,TRUE,"GENERAL";"TAB3",#N/A,TRUE,"GENERAL";"TAB4",#N/A,TRUE,"GENERAL";"TAB5",#N/A,TRUE,"GENERAL"}</definedName>
    <definedName name="VNVBN" localSheetId="2">#REF!</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40000</definedName>
    <definedName name="VOLQUETA_6_m3" localSheetId="2">#REF!</definedName>
    <definedName name="VOLQUETA_6_m3">#REF!</definedName>
    <definedName name="vp" localSheetId="1">#REF!</definedName>
    <definedName name="vp" localSheetId="6">#REF!</definedName>
    <definedName name="vp" localSheetId="0">#REF!</definedName>
    <definedName name="vp">#REF!</definedName>
    <definedName name="VPN" localSheetId="1">#REF!</definedName>
    <definedName name="VPN" localSheetId="6">#REF!</definedName>
    <definedName name="VPN" localSheetId="0">#REF!</definedName>
    <definedName name="VPN">#REF!</definedName>
    <definedName name="VPNCCP" localSheetId="1">#REF!</definedName>
    <definedName name="VPNCCP" localSheetId="6">#REF!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1">#REF!</definedName>
    <definedName name="vpt" localSheetId="6">#REF!</definedName>
    <definedName name="vpt" localSheetId="0">#REF!</definedName>
    <definedName name="vpt">#REF!</definedName>
    <definedName name="VR_CON_IVA" localSheetId="3">#REF!*(1+#REF!)</definedName>
    <definedName name="VR_CON_IVA" localSheetId="4">#REF!*(1+#REF!)</definedName>
    <definedName name="VR_CON_IVA">#REF!*(1+#REF!)</definedName>
    <definedName name="VR_SIN_IVA">VLOOKUP(#REF!,#REF!,6,FALSE)</definedName>
    <definedName name="VR_TOT" localSheetId="1">IF(LG=2,IF(SCQ=0,"",SCQ/2),"")</definedName>
    <definedName name="VR_TOT" localSheetId="3">IF(LG=2,IF(SCQ=0,"",SCQ/2),"")</definedName>
    <definedName name="VR_TOT" localSheetId="4">IF(LG=2,IF(SCQ=0,"",SCQ/2),"")</definedName>
    <definedName name="VR_TOT" localSheetId="6">IF(LG=2,IF(SCQ=0,"",SCQ/2),"")</definedName>
    <definedName name="VR_TOT" localSheetId="2">IF(LG=2,IF(SCQ=0,"",SCQ/2),"")</definedName>
    <definedName name="VR_TOT">IF(LG=2,IF(SCQ=0,"",SCQ/2),"")</definedName>
    <definedName name="VR_TOT_APU" localSheetId="3">IF(#REF!="","",IF(#REF!=#REF!,SUMIF(#REF!,#REF!,#REF!),ROUNDUP(#REF!*#REF!,0)))</definedName>
    <definedName name="VR_TOT_APU" localSheetId="4">IF(#REF!="","",IF(#REF!=#REF!,SUMIF(#REF!,#REF!,#REF!),ROUNDUP(#REF!*#REF!,0)))</definedName>
    <definedName name="VR_TOT_APU">IF(#REF!="","",IF(#REF!=#REF!,SUMIF(#REF!,#REF!,#REF!),ROUNDUP(#REF!*#REF!,0)))</definedName>
    <definedName name="VR_TOT_AUX" localSheetId="3">IF(#REF!="","",IF(#REF!=#REF!,SUMIF(#REF!,#REF!,#REF!),ROUNDUP(#REF!*#REF!,0)))</definedName>
    <definedName name="VR_TOT_AUX" localSheetId="4">IF(#REF!="","",IF(#REF!=#REF!,SUMIF(#REF!,#REF!,#REF!),ROUNDUP(#REF!*#REF!,0)))</definedName>
    <definedName name="VR_TOT_AUX">IF(#REF!="","",IF(#REF!=#REF!,SUMIF(#REF!,#REF!,#REF!),ROUNDUP(#REF!*#REF!,0)))</definedName>
    <definedName name="VR_UN" localSheetId="1">IF(ISERROR(V_U),"",V_U)</definedName>
    <definedName name="VR_UN" localSheetId="3">IF(ISERROR(V_U),"",V_U)</definedName>
    <definedName name="VR_UN" localSheetId="4">IF(ISERROR(V_U),"",V_U)</definedName>
    <definedName name="VR_UN" localSheetId="6">IF(ISERROR(V_U),"",V_U)</definedName>
    <definedName name="VR_UN" localSheetId="2">IF(ISERROR(V_U),"",V_U)</definedName>
    <definedName name="VR_UN">IF(ISERROR(V_U),"",V_U)</definedName>
    <definedName name="VR_UN_APU" localSheetId="3">IF(LEN(#REF!)=2,"",IF(#REF!="","",IF(ISERROR(SEARCH("-",#REF!,3)),VLOOKUP(#REF!,#REF!,4,FALSE),"")))</definedName>
    <definedName name="VR_UN_APU" localSheetId="4">IF(LEN(#REF!)=2,"",IF(#REF!="","",IF(ISERROR(SEARCH("-",#REF!,3)),VLOOKUP(#REF!,#REF!,4,FALSE),"")))</definedName>
    <definedName name="VR_UN_APU">IF(LEN(#REF!)=2,"",IF(#REF!="","",IF(ISERROR(SEARCH("-",#REF!,3)),VLOOKUP(#REF!,#REF!,4,FALSE),"")))</definedName>
    <definedName name="VR_UN_AUX" localSheetId="3">IF(#REF!="","",VLOOKUP(#REF!,#REF!,4,0))</definedName>
    <definedName name="VR_UN_AUX" localSheetId="4">IF(#REF!="","",VLOOKUP(#REF!,#REF!,4,0))</definedName>
    <definedName name="VR_UN_AUX">IF(#REF!="","",VLOOKUP(#REF!,#REF!,4,0))</definedName>
    <definedName name="VR_UN_PPTO" localSheetId="3">IF(LEN(#REF!)=9,VLOOKUP(#REF!,#REF!,6,FALSE),"")</definedName>
    <definedName name="VR_UN_PPTO" localSheetId="4">IF(LEN(#REF!)=9,VLOOKUP(#REF!,#REF!,6,FALSE),"")</definedName>
    <definedName name="VR_UN_PPTO">IF(LEN(#REF!)=9,VLOOKUP(#REF!,#REF!,6,FALSE),"")</definedName>
    <definedName name="VRP" localSheetId="1">#REF!</definedName>
    <definedName name="VRP" localSheetId="6">#REF!</definedName>
    <definedName name="VRP" localSheetId="0">#REF!</definedName>
    <definedName name="VRP">#REF!</definedName>
    <definedName name="VRP_PETROQ" localSheetId="1">#REF!</definedName>
    <definedName name="VRP_PETROQ" localSheetId="6">#REF!</definedName>
    <definedName name="VRP_PETROQ" localSheetId="0">#REF!</definedName>
    <definedName name="VRP_PETROQ">#REF!</definedName>
    <definedName name="VRP1_1" localSheetId="1">#REF!</definedName>
    <definedName name="VRP1_1" localSheetId="6">#REF!</definedName>
    <definedName name="VRP1_1" localSheetId="0">#REF!</definedName>
    <definedName name="VRP1_1">#REF!</definedName>
    <definedName name="VRP1_1_1" localSheetId="1">#REF!</definedName>
    <definedName name="VRP1_1_1" localSheetId="6">#REF!</definedName>
    <definedName name="VRP1_1_1" localSheetId="0">#REF!</definedName>
    <definedName name="VRP1_1_1">#REF!</definedName>
    <definedName name="VRP1_1_10" localSheetId="1">#REF!</definedName>
    <definedName name="VRP1_1_10" localSheetId="6">#REF!</definedName>
    <definedName name="VRP1_1_10" localSheetId="0">#REF!</definedName>
    <definedName name="VRP1_1_10">#REF!</definedName>
    <definedName name="VRP1_1_11" localSheetId="1">#REF!</definedName>
    <definedName name="VRP1_1_11" localSheetId="6">#REF!</definedName>
    <definedName name="VRP1_1_11" localSheetId="0">#REF!</definedName>
    <definedName name="VRP1_1_11">#REF!</definedName>
    <definedName name="VRP1_1_12" localSheetId="1">#REF!</definedName>
    <definedName name="VRP1_1_12" localSheetId="6">#REF!</definedName>
    <definedName name="VRP1_1_12" localSheetId="0">#REF!</definedName>
    <definedName name="VRP1_1_12">#REF!</definedName>
    <definedName name="VRP1_1_13" localSheetId="1">#REF!</definedName>
    <definedName name="VRP1_1_13" localSheetId="6">#REF!</definedName>
    <definedName name="VRP1_1_13" localSheetId="0">#REF!</definedName>
    <definedName name="VRP1_1_13">#REF!</definedName>
    <definedName name="VRP1_1_14" localSheetId="1">#REF!</definedName>
    <definedName name="VRP1_1_14" localSheetId="6">#REF!</definedName>
    <definedName name="VRP1_1_14" localSheetId="0">#REF!</definedName>
    <definedName name="VRP1_1_14">#REF!</definedName>
    <definedName name="VRP1_1_15" localSheetId="1">#REF!</definedName>
    <definedName name="VRP1_1_15" localSheetId="6">#REF!</definedName>
    <definedName name="VRP1_1_15" localSheetId="0">#REF!</definedName>
    <definedName name="VRP1_1_15">#REF!</definedName>
    <definedName name="VRP1_1_16" localSheetId="1">#REF!</definedName>
    <definedName name="VRP1_1_16" localSheetId="6">#REF!</definedName>
    <definedName name="VRP1_1_16" localSheetId="0">#REF!</definedName>
    <definedName name="VRP1_1_16">#REF!</definedName>
    <definedName name="VRP1_1_17" localSheetId="1">#REF!</definedName>
    <definedName name="VRP1_1_17" localSheetId="6">#REF!</definedName>
    <definedName name="VRP1_1_17" localSheetId="0">#REF!</definedName>
    <definedName name="VRP1_1_17">#REF!</definedName>
    <definedName name="VRP1_1_18" localSheetId="1">#REF!</definedName>
    <definedName name="VRP1_1_18" localSheetId="6">#REF!</definedName>
    <definedName name="VRP1_1_18" localSheetId="0">#REF!</definedName>
    <definedName name="VRP1_1_18">#REF!</definedName>
    <definedName name="VRP1_1_19" localSheetId="1">#REF!</definedName>
    <definedName name="VRP1_1_19" localSheetId="6">#REF!</definedName>
    <definedName name="VRP1_1_19" localSheetId="0">#REF!</definedName>
    <definedName name="VRP1_1_19">#REF!</definedName>
    <definedName name="VRP1_1_2" localSheetId="1">#REF!</definedName>
    <definedName name="VRP1_1_2" localSheetId="6">#REF!</definedName>
    <definedName name="VRP1_1_2" localSheetId="0">#REF!</definedName>
    <definedName name="VRP1_1_2">#REF!</definedName>
    <definedName name="VRP1_1_20" localSheetId="1">#REF!</definedName>
    <definedName name="VRP1_1_20" localSheetId="6">#REF!</definedName>
    <definedName name="VRP1_1_20" localSheetId="0">#REF!</definedName>
    <definedName name="VRP1_1_20">#REF!</definedName>
    <definedName name="VRP1_1_21" localSheetId="1">#REF!</definedName>
    <definedName name="VRP1_1_21" localSheetId="6">#REF!</definedName>
    <definedName name="VRP1_1_21" localSheetId="0">#REF!</definedName>
    <definedName name="VRP1_1_21">#REF!</definedName>
    <definedName name="VRP1_1_22" localSheetId="1">#REF!</definedName>
    <definedName name="VRP1_1_22" localSheetId="6">#REF!</definedName>
    <definedName name="VRP1_1_22" localSheetId="0">#REF!</definedName>
    <definedName name="VRP1_1_22">#REF!</definedName>
    <definedName name="VRP1_1_23" localSheetId="1">#REF!</definedName>
    <definedName name="VRP1_1_23" localSheetId="6">#REF!</definedName>
    <definedName name="VRP1_1_23" localSheetId="0">#REF!</definedName>
    <definedName name="VRP1_1_23">#REF!</definedName>
    <definedName name="VRP1_1_3" localSheetId="1">#REF!</definedName>
    <definedName name="VRP1_1_3" localSheetId="6">#REF!</definedName>
    <definedName name="VRP1_1_3" localSheetId="0">#REF!</definedName>
    <definedName name="VRP1_1_3">#REF!</definedName>
    <definedName name="VRP1_1_4" localSheetId="1">#REF!</definedName>
    <definedName name="VRP1_1_4" localSheetId="6">#REF!</definedName>
    <definedName name="VRP1_1_4" localSheetId="0">#REF!</definedName>
    <definedName name="VRP1_1_4">#REF!</definedName>
    <definedName name="VRP1_1_5" localSheetId="1">#REF!</definedName>
    <definedName name="VRP1_1_5" localSheetId="6">#REF!</definedName>
    <definedName name="VRP1_1_5" localSheetId="0">#REF!</definedName>
    <definedName name="VRP1_1_5">#REF!</definedName>
    <definedName name="VRP1_1_6" localSheetId="1">#REF!</definedName>
    <definedName name="VRP1_1_6" localSheetId="6">#REF!</definedName>
    <definedName name="VRP1_1_6" localSheetId="0">#REF!</definedName>
    <definedName name="VRP1_1_6">#REF!</definedName>
    <definedName name="VRP1_1_7" localSheetId="1">#REF!</definedName>
    <definedName name="VRP1_1_7" localSheetId="6">#REF!</definedName>
    <definedName name="VRP1_1_7" localSheetId="0">#REF!</definedName>
    <definedName name="VRP1_1_7">#REF!</definedName>
    <definedName name="VRP1_1_8" localSheetId="1">#REF!</definedName>
    <definedName name="VRP1_1_8" localSheetId="6">#REF!</definedName>
    <definedName name="VRP1_1_8" localSheetId="0">#REF!</definedName>
    <definedName name="VRP1_1_8">#REF!</definedName>
    <definedName name="VRP1_1_9" localSheetId="1">#REF!</definedName>
    <definedName name="VRP1_1_9" localSheetId="6">#REF!</definedName>
    <definedName name="VRP1_1_9" localSheetId="0">#REF!</definedName>
    <definedName name="VRP1_1_9">#REF!</definedName>
    <definedName name="VRP1_2" localSheetId="1">#REF!</definedName>
    <definedName name="VRP1_2" localSheetId="6">#REF!</definedName>
    <definedName name="VRP1_2" localSheetId="0">#REF!</definedName>
    <definedName name="VRP1_2">#REF!</definedName>
    <definedName name="VRP1_3" localSheetId="1">#REF!</definedName>
    <definedName name="VRP1_3" localSheetId="6">#REF!</definedName>
    <definedName name="VRP1_3" localSheetId="0">#REF!</definedName>
    <definedName name="VRP1_3">#REF!</definedName>
    <definedName name="VRP1_4" localSheetId="1">#REF!</definedName>
    <definedName name="VRP1_4" localSheetId="6">#REF!</definedName>
    <definedName name="VRP1_4" localSheetId="0">#REF!</definedName>
    <definedName name="VRP1_4">#REF!</definedName>
    <definedName name="VrUtilidad" localSheetId="2">#REF!</definedName>
    <definedName name="VrUtilidad">#REF!</definedName>
    <definedName name="vsdfj" localSheetId="1"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7" hidden="1">{"via1",#N/A,TRUE,"general";"via2",#N/A,TRUE,"general";"via3",#N/A,TRUE,"general"}</definedName>
    <definedName name="vsdfj" localSheetId="6" hidden="1">{"via1",#N/A,TRUE,"general";"via2",#N/A,TRUE,"general";"via3",#N/A,TRUE,"general"}</definedName>
    <definedName name="vsdfj" localSheetId="2">#REF!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1">#REF!</definedName>
    <definedName name="vsp" localSheetId="6">#REF!</definedName>
    <definedName name="vsp" localSheetId="0">#REF!</definedName>
    <definedName name="vsp">#REF!</definedName>
    <definedName name="vt" localSheetId="1"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localSheetId="6" hidden="1">{"via1",#N/A,TRUE,"general";"via2",#N/A,TRUE,"general";"via3",#N/A,TRUE,"general"}</definedName>
    <definedName name="vt" localSheetId="2">#REF!</definedName>
    <definedName name="vt" localSheetId="0" hidden="1">{"via1",#N/A,TRUE,"general";"via2",#N/A,TRUE,"general";"via3",#N/A,TRUE,"general"}</definedName>
    <definedName name="vt" hidden="1">{"via1",#N/A,TRUE,"general";"via2",#N/A,TRUE,"general";"via3",#N/A,TRUE,"general"}</definedName>
    <definedName name="VTOTAL" localSheetId="2">#REF!</definedName>
    <definedName name="VTOTAL">#REF!</definedName>
    <definedName name="vutil" localSheetId="1">#REF!</definedName>
    <definedName name="vutil" localSheetId="6">#REF!</definedName>
    <definedName name="vutil" localSheetId="0">#REF!</definedName>
    <definedName name="vutil">#REF!</definedName>
    <definedName name="vv" localSheetId="2">#REF!</definedName>
    <definedName name="vv">#REF!</definedName>
    <definedName name="vvcxv" localSheetId="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6" hidden="1">{"TAB1",#N/A,TRUE,"GENERAL";"TAB2",#N/A,TRUE,"GENERAL";"TAB3",#N/A,TRUE,"GENERAL";"TAB4",#N/A,TRUE,"GENERAL";"TAB5",#N/A,TRUE,"GENERAL"}</definedName>
    <definedName name="vvcxv" localSheetId="2">#REF!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FV">#REF!</definedName>
    <definedName name="Vvkmh" localSheetId="1">#REF!</definedName>
    <definedName name="Vvkmh" localSheetId="6">#REF!</definedName>
    <definedName name="Vvkmh" localSheetId="0">#REF!</definedName>
    <definedName name="Vvkmh">#REF!</definedName>
    <definedName name="Vvmph" localSheetId="1">#REF!</definedName>
    <definedName name="Vvmph" localSheetId="6">#REF!</definedName>
    <definedName name="Vvmph" localSheetId="0">#REF!</definedName>
    <definedName name="Vvmph">#REF!</definedName>
    <definedName name="VVV" localSheetId="1">#REF!</definedName>
    <definedName name="VVV" localSheetId="7">#REF!</definedName>
    <definedName name="VVV">#REF!</definedName>
    <definedName name="vvvvt" localSheetId="1"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7" hidden="1">{"via1",#N/A,TRUE,"general";"via2",#N/A,TRUE,"general";"via3",#N/A,TRUE,"general"}</definedName>
    <definedName name="vvvvt" localSheetId="6" hidden="1">{"via1",#N/A,TRUE,"general";"via2",#N/A,TRUE,"general";"via3",#N/A,TRUE,"general"}</definedName>
    <definedName name="vvvvt" localSheetId="2">#REF!</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localSheetId="6" hidden="1">{"via1",#N/A,TRUE,"general";"via2",#N/A,TRUE,"general";"via3",#N/A,TRUE,"general"}</definedName>
    <definedName name="vvvvvvf" localSheetId="2">#REF!</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6" hidden="1">{"TAB1",#N/A,TRUE,"GENERAL";"TAB2",#N/A,TRUE,"GENERAL";"TAB3",#N/A,TRUE,"GENERAL";"TAB4",#N/A,TRUE,"GENERAL";"TAB5",#N/A,TRUE,"GENERAL"}</definedName>
    <definedName name="vy" localSheetId="2">#REF!</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3" hidden="1">#REF!</definedName>
    <definedName name="w" localSheetId="4" hidden="1">#REF!</definedName>
    <definedName name="w" localSheetId="2" hidden="1">#REF!</definedName>
    <definedName name="w" hidden="1">#REF!</definedName>
    <definedName name="w2w2w" localSheetId="1"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7" hidden="1">{"via1",#N/A,TRUE,"general";"via2",#N/A,TRUE,"general";"via3",#N/A,TRUE,"general"}</definedName>
    <definedName name="w2w2w" localSheetId="6" hidden="1">{"via1",#N/A,TRUE,"general";"via2",#N/A,TRUE,"general";"via3",#N/A,TRUE,"general"}</definedName>
    <definedName name="w2w2w" localSheetId="2">#REF!</definedName>
    <definedName name="w2w2w" localSheetId="0" hidden="1">{"via1",#N/A,TRUE,"general";"via2",#N/A,TRUE,"general";"via3",#N/A,TRUE,"general"}</definedName>
    <definedName name="w2w2w" hidden="1">{"via1",#N/A,TRUE,"general";"via2",#N/A,TRUE,"general";"via3",#N/A,TRUE,"general"}</definedName>
    <definedName name="WA">"[0]!err"</definedName>
    <definedName name="WA_1">"[0]!err"</definedName>
    <definedName name="WAGE_RATE" localSheetId="1">#REF!</definedName>
    <definedName name="WAGE_RATE" localSheetId="6">#REF!</definedName>
    <definedName name="WAGE_RATE" localSheetId="0">#REF!</definedName>
    <definedName name="WAGE_RATE">#REF!</definedName>
    <definedName name="Wage0100" localSheetId="1">#REF!</definedName>
    <definedName name="Wage0100" localSheetId="6">#REF!</definedName>
    <definedName name="Wage0100" localSheetId="0">#REF!</definedName>
    <definedName name="Wage0100">#REF!</definedName>
    <definedName name="Wage0200" localSheetId="1">#REF!</definedName>
    <definedName name="Wage0200" localSheetId="6">#REF!</definedName>
    <definedName name="Wage0200" localSheetId="0">#REF!</definedName>
    <definedName name="Wage0200">#REF!</definedName>
    <definedName name="WBS" localSheetId="1">#REF!</definedName>
    <definedName name="WBS" localSheetId="6">#REF!</definedName>
    <definedName name="WBS" localSheetId="0">#REF!</definedName>
    <definedName name="WBS">#REF!</definedName>
    <definedName name="Wcut" localSheetId="1">#REF!</definedName>
    <definedName name="Wcut" localSheetId="6">#REF!</definedName>
    <definedName name="Wcut" localSheetId="0">#REF!</definedName>
    <definedName name="Wcut">#REF!</definedName>
    <definedName name="WD" localSheetId="1">#REF!</definedName>
    <definedName name="WD" localSheetId="6">#REF!</definedName>
    <definedName name="WD" localSheetId="0">#REF!</definedName>
    <definedName name="WD">#REF!</definedName>
    <definedName name="WDD" localSheetId="1"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#REF!</definedName>
    <definedName name="WDFSDF" localSheetId="7">#REF!</definedName>
    <definedName name="WDFSDF">#REF!</definedName>
    <definedName name="WDGDFG" localSheetId="2">#REF!</definedName>
    <definedName name="WDGDFG">#REF!</definedName>
    <definedName name="we" localSheetId="2">#REF!</definedName>
    <definedName name="we">#REF!</definedName>
    <definedName name="wedw" localSheetId="1">#REF!</definedName>
    <definedName name="wedw" localSheetId="6">#REF!</definedName>
    <definedName name="wedw" localSheetId="0">#REF!</definedName>
    <definedName name="wedw">#REF!</definedName>
    <definedName name="WEFWE" localSheetId="1">#REF!</definedName>
    <definedName name="WEFWE" localSheetId="7">#REF!</definedName>
    <definedName name="WEFWE" localSheetId="6">#REF!</definedName>
    <definedName name="WEFWE" localSheetId="0">#REF!</definedName>
    <definedName name="WEFWE">#REF!</definedName>
    <definedName name="WER">#REF!</definedName>
    <definedName name="werew" localSheetId="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6" hidden="1">{"TAB1",#N/A,TRUE,"GENERAL";"TAB2",#N/A,TRUE,"GENERAL";"TAB3",#N/A,TRUE,"GENERAL";"TAB4",#N/A,TRUE,"GENERAL";"TAB5",#N/A,TRUE,"GENERAL"}</definedName>
    <definedName name="werew" localSheetId="2">#REF!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7" hidden="1">{"via1",#N/A,TRUE,"general";"via2",#N/A,TRUE,"general";"via3",#N/A,TRUE,"general"}</definedName>
    <definedName name="WEREWR" localSheetId="6" hidden="1">{"via1",#N/A,TRUE,"general";"via2",#N/A,TRUE,"general";"via3",#N/A,TRUE,"general"}</definedName>
    <definedName name="WEREWR" localSheetId="2">#REF!</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2">#REF!</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7" hidden="1">{"via1",#N/A,TRUE,"general";"via2",#N/A,TRUE,"general";"via3",#N/A,TRUE,"general"}</definedName>
    <definedName name="werh" localSheetId="6" hidden="1">{"via1",#N/A,TRUE,"general";"via2",#N/A,TRUE,"general";"via3",#N/A,TRUE,"general"}</definedName>
    <definedName name="werh" localSheetId="2">#REF!</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localSheetId="6" hidden="1">{"via1",#N/A,TRUE,"general";"via2",#N/A,TRUE,"general";"via3",#N/A,TRUE,"general"}</definedName>
    <definedName name="wersfdfrguyo" localSheetId="2">#REF!</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6" hidden="1">{"via1",#N/A,TRUE,"general";"via2",#N/A,TRUE,"general";"via3",#N/A,TRUE,"general"}</definedName>
    <definedName name="werwr" localSheetId="2">#REF!</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2">#REF!</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7" hidden="1">{"via1",#N/A,TRUE,"general";"via2",#N/A,TRUE,"general";"via3",#N/A,TRUE,"general"}</definedName>
    <definedName name="wetrew" localSheetId="6" hidden="1">{"via1",#N/A,TRUE,"general";"via2",#N/A,TRUE,"general";"via3",#N/A,TRUE,"general"}</definedName>
    <definedName name="wetrew" localSheetId="2">#REF!</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6" hidden="1">{"via1",#N/A,TRUE,"general";"via2",#N/A,TRUE,"general";"via3",#N/A,TRUE,"general"}</definedName>
    <definedName name="wettt" localSheetId="2">#REF!</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6" hidden="1">{"via1",#N/A,TRUE,"general";"via2",#N/A,TRUE,"general";"via3",#N/A,TRUE,"general"}</definedName>
    <definedName name="wetwretd" localSheetId="2">#REF!</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6" hidden="1">{"via1",#N/A,TRUE,"general";"via2",#N/A,TRUE,"general";"via3",#N/A,TRUE,"general"}</definedName>
    <definedName name="wew" localSheetId="2">#REF!</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6" hidden="1">{"via1",#N/A,TRUE,"general";"via2",#N/A,TRUE,"general";"via3",#N/A,TRUE,"general"}</definedName>
    <definedName name="wffag" localSheetId="2">#REF!</definedName>
    <definedName name="wffag" localSheetId="0" hidden="1">{"via1",#N/A,TRUE,"general";"via2",#N/A,TRUE,"general";"via3",#N/A,TRUE,"general"}</definedName>
    <definedName name="wffag" hidden="1">{"via1",#N/A,TRUE,"general";"via2",#N/A,TRUE,"general";"via3",#N/A,TRUE,"general"}</definedName>
    <definedName name="WILSON" localSheetId="1">#REF!</definedName>
    <definedName name="WILSON" localSheetId="7">#REF!</definedName>
    <definedName name="WILSON">#REF!</definedName>
    <definedName name="Wire" localSheetId="2">#REF!</definedName>
    <definedName name="Wire">#REF!</definedName>
    <definedName name="wj" localSheetId="2">#REF!</definedName>
    <definedName name="wj">#REF!</definedName>
    <definedName name="wl" localSheetId="2">#REF!</definedName>
    <definedName name="wl">#REF!</definedName>
    <definedName name="WQ" localSheetId="1">#REF!</definedName>
    <definedName name="WQ" localSheetId="6">#REF!</definedName>
    <definedName name="WQ" localSheetId="0">#REF!</definedName>
    <definedName name="WQ">#REF!</definedName>
    <definedName name="WQEEWQ" localSheetId="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2">#REF!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localSheetId="1" hidden="1">{#N/A,#N/A,TRUE,"CODIGO DEPENDENCIA"}</definedName>
    <definedName name="wrn.ar." localSheetId="3" hidden="1">{#N/A,#N/A,TRUE,"CODIGO DEPENDENCIA"}</definedName>
    <definedName name="wrn.ar." localSheetId="4" hidden="1">{#N/A,#N/A,TRUE,"CODIGO DEPENDENCIA"}</definedName>
    <definedName name="wrn.ar." localSheetId="6" hidden="1">{#N/A,#N/A,TRUE,"CODIGO DEPENDENCIA"}</definedName>
    <definedName name="wrn.ar." localSheetId="2" hidden="1">{#N/A,#N/A,TRUE,"CODIGO DEPENDENCIA"}</definedName>
    <definedName name="wrn.ar." hidden="1">{#N/A,#N/A,TRUE,"CODIGO DEPENDENCIA"}</definedName>
    <definedName name="wrn.civil._.works." localSheetId="1" hidden="1">{#N/A,#N/A,TRUE,"1842CWN0"}</definedName>
    <definedName name="wrn.civil._.works." localSheetId="3" hidden="1">{#N/A,#N/A,TRUE,"1842CWN0"}</definedName>
    <definedName name="wrn.civil._.works." localSheetId="4" hidden="1">{#N/A,#N/A,TRUE,"1842CWN0"}</definedName>
    <definedName name="wrn.civil._.works." localSheetId="6" hidden="1">{#N/A,#N/A,TRUE,"1842CWN0"}</definedName>
    <definedName name="wrn.civil._.works." localSheetId="2" hidden="1">{#N/A,#N/A,TRUE,"1842CWN0"}</definedName>
    <definedName name="wrn.civil._.works." localSheetId="0" hidden="1">{#N/A,#N/A,TRUE,"1842CWN0"}</definedName>
    <definedName name="wrn.civil._.works." hidden="1">{#N/A,#N/A,TRUE,"1842CWN0"}</definedName>
    <definedName name="wrn.ESTADO._.REHABILITACION." localSheetId="1" hidden="1">{"PRES REHAB ARM-PER POR ITEMS  KM A KM",#N/A,TRUE,"Rehabilitacion Arm-Per"}</definedName>
    <definedName name="wrn.ESTADO._.REHABILITACION." localSheetId="3" hidden="1">{"PRES REHAB ARM-PER POR ITEMS  KM A KM",#N/A,TRUE,"Rehabilitacion Arm-Per"}</definedName>
    <definedName name="wrn.ESTADO._.REHABILITACION." localSheetId="4" hidden="1">{"PRES REHAB ARM-PER POR ITEMS  KM A KM",#N/A,TRUE,"Rehabilitacion Arm-Per"}</definedName>
    <definedName name="wrn.ESTADO._.REHABILITACION." localSheetId="6"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ESTADO._.REHABILITACION._1" localSheetId="1" hidden="1">{"PRES REHAB ARM-PER POR ITEMS  KM A KM",#N/A,TRUE,"Rehabilitacion Arm-Per"}</definedName>
    <definedName name="wrn.ESTADO._.REHABILITACION._1" localSheetId="3" hidden="1">{"PRES REHAB ARM-PER POR ITEMS  KM A KM",#N/A,TRUE,"Rehabilitacion Arm-Per"}</definedName>
    <definedName name="wrn.ESTADO._.REHABILITACION._1" localSheetId="4" hidden="1">{"PRES REHAB ARM-PER POR ITEMS  KM A KM",#N/A,TRUE,"Rehabilitacion Arm-Per"}</definedName>
    <definedName name="wrn.ESTADO._.REHABILITACION._1" localSheetId="6" hidden="1">{"PRES REHAB ARM-PER POR ITEMS  KM A KM",#N/A,TRUE,"Rehabilitacion Arm-Per"}</definedName>
    <definedName name="wrn.ESTADO._.REHABILITACION._1" localSheetId="2" hidden="1">{"PRES REHAB ARM-PER POR ITEMS  KM A KM",#N/A,TRUE,"Rehabilitacion Arm-Per"}</definedName>
    <definedName name="wrn.ESTADO._.REHABILITACION._1" hidden="1">{"PRES REHAB ARM-PER POR ITEMS  KM A KM",#N/A,TRUE,"Rehabilitacion Arm-Per"}</definedName>
    <definedName name="wrn.ESTADO._.REHABILITACION._1_1" localSheetId="1" hidden="1">{"PRES REHAB ARM-PER POR ITEMS  KM A KM",#N/A,TRUE,"Rehabilitacion Arm-Per"}</definedName>
    <definedName name="wrn.ESTADO._.REHABILITACION._1_1" localSheetId="3" hidden="1">{"PRES REHAB ARM-PER POR ITEMS  KM A KM",#N/A,TRUE,"Rehabilitacion Arm-Per"}</definedName>
    <definedName name="wrn.ESTADO._.REHABILITACION._1_1" localSheetId="4" hidden="1">{"PRES REHAB ARM-PER POR ITEMS  KM A KM",#N/A,TRUE,"Rehabilitacion Arm-Per"}</definedName>
    <definedName name="wrn.ESTADO._.REHABILITACION._1_1" localSheetId="6" hidden="1">{"PRES REHAB ARM-PER POR ITEMS  KM A KM",#N/A,TRUE,"Rehabilitacion Arm-Per"}</definedName>
    <definedName name="wrn.ESTADO._.REHABILITACION._1_1" localSheetId="2" hidden="1">{"PRES REHAB ARM-PER POR ITEMS  KM A KM",#N/A,TRUE,"Rehabilitacion Arm-Per"}</definedName>
    <definedName name="wrn.ESTADO._.REHABILITACION._1_1"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4"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#REF!</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6" hidden="1">{#N/A,#N/A,TRUE,"INGENIERIA";#N/A,#N/A,TRUE,"COMPRAS";#N/A,#N/A,TRUE,"DIRECCION";#N/A,#N/A,TRUE,"RESUMEN"}</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localSheetId="3" hidden="1">{"Datos de las Curvas",#N/A,TRUE,"TABLA-CALCULOS"}</definedName>
    <definedName name="wrn.Impresion._.Datos._.de._.las._.Curvas." localSheetId="4" hidden="1">{"Datos de las Curvas",#N/A,TRUE,"TABLA-CALCULOS"}</definedName>
    <definedName name="wrn.Impresion._.Datos._.de._.las._.Curvas." hidden="1">{"Datos de las Curvas",#N/A,TRUE,"TABLA-CALCULOS"}</definedName>
    <definedName name="wrn.julio24." localSheetId="1" hidden="1">{#N/A,#N/A,FALSE,"310.1";#N/A,#N/A,FALSE,"321.1";#N/A,#N/A,FALSE,"320.3";#N/A,#N/A,FALSE,"330.1"}</definedName>
    <definedName name="wrn.julio24." localSheetId="3" hidden="1">{#N/A,#N/A,FALSE,"310.1";#N/A,#N/A,FALSE,"321.1";#N/A,#N/A,FALSE,"320.3";#N/A,#N/A,FALSE,"330.1"}</definedName>
    <definedName name="wrn.julio24." localSheetId="4" hidden="1">{#N/A,#N/A,FALSE,"310.1";#N/A,#N/A,FALSE,"321.1";#N/A,#N/A,FALSE,"320.3";#N/A,#N/A,FALSE,"330.1"}</definedName>
    <definedName name="wrn.julio24." localSheetId="6" hidden="1">{#N/A,#N/A,FALSE,"310.1";#N/A,#N/A,FALSE,"321.1";#N/A,#N/A,FALSE,"320.3";#N/A,#N/A,FALSE,"330.1"}</definedName>
    <definedName name="wrn.julio24." localSheetId="2" hidden="1">{#N/A,#N/A,FALSE,"310.1";#N/A,#N/A,FALSE,"321.1";#N/A,#N/A,FALSE,"320.3";#N/A,#N/A,FALSE,"330.1"}</definedName>
    <definedName name="wrn.julio24." hidden="1">{#N/A,#N/A,FALSE,"310.1";#N/A,#N/A,FALSE,"321.1";#N/A,#N/A,FALSE,"320.3";#N/A,#N/A,FALSE,"330.1"}</definedName>
    <definedName name="wrn.OPERADORES." localSheetId="1" hidden="1">{#N/A,#N/A,TRUE,"T1"}</definedName>
    <definedName name="wrn.OPERADORES." localSheetId="3" hidden="1">{#N/A,#N/A,TRUE,"T1"}</definedName>
    <definedName name="wrn.OPERADORES." localSheetId="4" hidden="1">{#N/A,#N/A,TRUE,"T1"}</definedName>
    <definedName name="wrn.OPERADORES." localSheetId="6" hidden="1">{#N/A,#N/A,TRUE,"T1"}</definedName>
    <definedName name="wrn.OPERADORES." localSheetId="2" hidden="1">{#N/A,#N/A,TRUE,"T1"}</definedName>
    <definedName name="wrn.OPERADORES." localSheetId="0" hidden="1">{#N/A,#N/A,TRUE,"T1"}</definedName>
    <definedName name="wrn.OPERADORES." hidden="1">{#N/A,#N/A,TRUE,"T1"}</definedName>
    <definedName name="wrn.procurement." localSheetId="3" hidden="1">{#N/A,#N/A,FALSE,"sumi ";#N/A,#N/A,FALSE,"RESUMEN"}</definedName>
    <definedName name="wrn.procurement." localSheetId="4" hidden="1">{#N/A,#N/A,FALSE,"sumi ";#N/A,#N/A,FALSE,"RESUMEN"}</definedName>
    <definedName name="wrn.procurement." hidden="1">{#N/A,#N/A,FALSE,"sumi ";#N/A,#N/A,FALSE,"RESUMEN"}</definedName>
    <definedName name="wrn.res7" localSheetId="1" hidden="1">{#N/A,#N/A,FALSE,"Hoja1";#N/A,#N/A,FALSE,"Hoja2"}</definedName>
    <definedName name="wrn.res7" localSheetId="3" hidden="1">{#N/A,#N/A,FALSE,"Hoja1";#N/A,#N/A,FALSE,"Hoja2"}</definedName>
    <definedName name="wrn.res7" localSheetId="4" hidden="1">{#N/A,#N/A,FALSE,"Hoja1";#N/A,#N/A,FALSE,"Hoja2"}</definedName>
    <definedName name="wrn.res7" localSheetId="6" hidden="1">{#N/A,#N/A,FALSE,"Hoja1";#N/A,#N/A,FALSE,"Hoja2"}</definedName>
    <definedName name="wrn.res7" localSheetId="2"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3" hidden="1">{#N/A,#N/A,FALSE,"Hoja1";#N/A,#N/A,FALSE,"Hoja2"}</definedName>
    <definedName name="wrn.Resumen." localSheetId="4" hidden="1">{#N/A,#N/A,FALSE,"Hoja1";#N/A,#N/A,FALSE,"Hoja2"}</definedName>
    <definedName name="wrn.Resumen." localSheetId="6"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2">#REF!</definedName>
    <definedName name="wrn.via." localSheetId="0" hidden="1">{"via1",#N/A,TRUE,"general";"via2",#N/A,TRUE,"general";"via3",#N/A,TRUE,"general"}</definedName>
    <definedName name="wrn.via." hidden="1">{"via1",#N/A,TRUE,"general";"via2",#N/A,TRUE,"general";"via3",#N/A,TRUE,"general"}</definedName>
    <definedName name="ws" localSheetId="2">#REF!</definedName>
    <definedName name="ws">#REF!</definedName>
    <definedName name="WSERWEER" localSheetId="2">#REF!</definedName>
    <definedName name="WSERWEER">#REF!</definedName>
    <definedName name="wsnhed" localSheetId="1"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7" hidden="1">{"via1",#N/A,TRUE,"general";"via2",#N/A,TRUE,"general";"via3",#N/A,TRUE,"general"}</definedName>
    <definedName name="wsnhed" localSheetId="6" hidden="1">{"via1",#N/A,TRUE,"general";"via2",#N/A,TRUE,"general";"via3",#N/A,TRUE,"general"}</definedName>
    <definedName name="wsnhed" localSheetId="2">#REF!</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6" hidden="1">{"via1",#N/A,TRUE,"general";"via2",#N/A,TRUE,"general";"via3",#N/A,TRUE,"general"}</definedName>
    <definedName name="wswswsqa" localSheetId="2">#REF!</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6" hidden="1">{"TAB1",#N/A,TRUE,"GENERAL";"TAB2",#N/A,TRUE,"GENERAL";"TAB3",#N/A,TRUE,"GENERAL";"TAB4",#N/A,TRUE,"GENERAL";"TAB5",#N/A,TRUE,"GENERAL"}</definedName>
    <definedName name="wtt" localSheetId="2">#REF!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#REF!</definedName>
    <definedName name="WW_1">"[0]!err"</definedName>
    <definedName name="wwded3" localSheetId="1"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7" hidden="1">{"via1",#N/A,TRUE,"general";"via2",#N/A,TRUE,"general";"via3",#N/A,TRUE,"general"}</definedName>
    <definedName name="wwded3" localSheetId="6" hidden="1">{"via1",#N/A,TRUE,"general";"via2",#N/A,TRUE,"general";"via3",#N/A,TRUE,"general"}</definedName>
    <definedName name="wwded3" localSheetId="2">#REF!</definedName>
    <definedName name="wwded3" localSheetId="0" hidden="1">{"via1",#N/A,TRUE,"general";"via2",#N/A,TRUE,"general";"via3",#N/A,TRUE,"general"}</definedName>
    <definedName name="wwded3" hidden="1">{"via1",#N/A,TRUE,"general";"via2",#N/A,TRUE,"general";"via3",#N/A,TRUE,"general"}</definedName>
    <definedName name="www" localSheetId="2">#REF!</definedName>
    <definedName name="www">#REF!</definedName>
    <definedName name="WWWW" localSheetId="2">#REF!</definedName>
    <definedName name="WWWW">#REF!</definedName>
    <definedName name="wwwwe" localSheetId="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6" hidden="1">{"TAB1",#N/A,TRUE,"GENERAL";"TAB2",#N/A,TRUE,"GENERAL";"TAB3",#N/A,TRUE,"GENERAL";"TAB4",#N/A,TRUE,"GENERAL";"TAB5",#N/A,TRUE,"GENERAL"}</definedName>
    <definedName name="wwwwe" localSheetId="2">#REF!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ww" localSheetId="2">#REF!</definedName>
    <definedName name="wwwwwwwwww">#REF!</definedName>
    <definedName name="wyty" localSheetId="1"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7" hidden="1">{"via1",#N/A,TRUE,"general";"via2",#N/A,TRUE,"general";"via3",#N/A,TRUE,"general"}</definedName>
    <definedName name="wyty" localSheetId="6" hidden="1">{"via1",#N/A,TRUE,"general";"via2",#N/A,TRUE,"general";"via3",#N/A,TRUE,"general"}</definedName>
    <definedName name="wyty" localSheetId="2">#REF!</definedName>
    <definedName name="wyty" localSheetId="0" hidden="1">{"via1",#N/A,TRUE,"general";"via2",#N/A,TRUE,"general";"via3",#N/A,TRUE,"general"}</definedName>
    <definedName name="wyty" hidden="1">{"via1",#N/A,TRUE,"general";"via2",#N/A,TRUE,"general";"via3",#N/A,TRUE,"general"}</definedName>
    <definedName name="x" localSheetId="1">#REF!</definedName>
    <definedName name="x" localSheetId="6">#REF!</definedName>
    <definedName name="x" localSheetId="2">#REF!</definedName>
    <definedName name="x" localSheetId="0">#REF!</definedName>
    <definedName name="x">#REF!</definedName>
    <definedName name="xb" localSheetId="2">#REF!</definedName>
    <definedName name="xb">#REF!</definedName>
    <definedName name="xcbvbs" localSheetId="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2">#REF!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FDV" localSheetId="2">#REF!</definedName>
    <definedName name="XCFDV">#REF!</definedName>
    <definedName name="XCNMHG" localSheetId="2">#REF!</definedName>
    <definedName name="XCNMHG">#REF!</definedName>
    <definedName name="XCVB" localSheetId="2">#REF!</definedName>
    <definedName name="XCVB">#REF!</definedName>
    <definedName name="XCVN">#REF!</definedName>
    <definedName name="XD" localSheetId="1">#REF!</definedName>
    <definedName name="XD" localSheetId="6">#REF!</definedName>
    <definedName name="XD" localSheetId="0">#REF!</definedName>
    <definedName name="XD">#REF!</definedName>
    <definedName name="XFWF" localSheetId="1">#N/A</definedName>
    <definedName name="XFWF" localSheetId="6">#N/A</definedName>
    <definedName name="XFWF" localSheetId="2">'MEMORIAS DE CÁLCULO OK'!ERR</definedName>
    <definedName name="XFWF">#N/A</definedName>
    <definedName name="xghdf" localSheetId="3">#REF!</definedName>
    <definedName name="xghdf" localSheetId="4">#REF!</definedName>
    <definedName name="xghdf" localSheetId="2">#REF!</definedName>
    <definedName name="xghdf">#REF!</definedName>
    <definedName name="XMesCalidades" localSheetId="2">#REF!</definedName>
    <definedName name="XMesCalidades">#REF!</definedName>
    <definedName name="XMesNoFacturables" localSheetId="2">#REF!</definedName>
    <definedName name="XMesNoFacturables">#REF!</definedName>
    <definedName name="XMesPersonalPromedio">#REF!</definedName>
    <definedName name="XMesProfesionales">#REF!</definedName>
    <definedName name="XMesTecnicos">#REF!</definedName>
    <definedName name="xo">#REF!</definedName>
    <definedName name="XS">#REF!</definedName>
    <definedName name="XSW" localSheetId="1" hidden="1">{#N/A,#N/A,TRUE,"1842CWN0"}</definedName>
    <definedName name="XSW" localSheetId="3" hidden="1">{#N/A,#N/A,TRUE,"1842CWN0"}</definedName>
    <definedName name="XSW" localSheetId="4" hidden="1">{#N/A,#N/A,TRUE,"1842CWN0"}</definedName>
    <definedName name="XSW" localSheetId="6" hidden="1">{#N/A,#N/A,TRUE,"1842CWN0"}</definedName>
    <definedName name="XSW" localSheetId="2"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6" hidden="1">{"TAB1",#N/A,TRUE,"GENERAL";"TAB2",#N/A,TRUE,"GENERAL";"TAB3",#N/A,TRUE,"GENERAL";"TAB4",#N/A,TRUE,"GENERAL";"TAB5",#N/A,TRUE,"GENERAL"}</definedName>
    <definedName name="xsxs" localSheetId="2">#REF!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7">#REF!</definedName>
    <definedName name="XX" localSheetId="6">#REF!</definedName>
    <definedName name="XX" localSheetId="2" hidden="1">{"SUMINISTRO E INSTALACIÓN CANALETAS L=7.50"}</definedName>
    <definedName name="XX" localSheetId="0">#REF!</definedName>
    <definedName name="XX">#REF!</definedName>
    <definedName name="xxfg" localSheetId="1"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7" hidden="1">{"via1",#N/A,TRUE,"general";"via2",#N/A,TRUE,"general";"via3",#N/A,TRUE,"general"}</definedName>
    <definedName name="xxfg" localSheetId="6" hidden="1">{"via1",#N/A,TRUE,"general";"via2",#N/A,TRUE,"general";"via3",#N/A,TRUE,"general"}</definedName>
    <definedName name="xxfg" localSheetId="2">#REF!</definedName>
    <definedName name="xxfg" localSheetId="0" hidden="1">{"via1",#N/A,TRUE,"general";"via2",#N/A,TRUE,"general";"via3",#N/A,TRUE,"general"}</definedName>
    <definedName name="xxfg" hidden="1">{"via1",#N/A,TRUE,"general";"via2",#N/A,TRUE,"general";"via3",#N/A,TRUE,"general"}</definedName>
    <definedName name="XXX">#REF!</definedName>
    <definedName name="XXXX" localSheetId="1" hidden="1">#REF!</definedName>
    <definedName name="XXXX" localSheetId="6" hidden="1">#REF!</definedName>
    <definedName name="XXXX" localSheetId="0" hidden="1">#REF!</definedName>
    <definedName name="XXXX" hidden="1">#REF!</definedName>
    <definedName name="xxxxx" localSheetId="6">#REF!</definedName>
    <definedName name="XXXXX"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ds" localSheetId="1"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7" hidden="1">{"via1",#N/A,TRUE,"general";"via2",#N/A,TRUE,"general";"via3",#N/A,TRUE,"general"}</definedName>
    <definedName name="xxxxxds" localSheetId="6" hidden="1">{"via1",#N/A,TRUE,"general";"via2",#N/A,TRUE,"general";"via3",#N/A,TRUE,"general"}</definedName>
    <definedName name="xxxxxds" localSheetId="2">#REF!</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2" hidden="1">{#N/A,#N/A,TRUE,"INGENIERIA";#N/A,#N/A,TRUE,"COMPRAS";#N/A,#N/A,TRUE,"DIRECCION";#N/A,#N/A,TRUE,"RESUMEN"}</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1">#REF!</definedName>
    <definedName name="XXXXXXXXXX" localSheetId="7">#REF!</definedName>
    <definedName name="XXXXXXXXXX" localSheetId="6">#REF!</definedName>
    <definedName name="XXXXXXXXXX" localSheetId="2">#REF!</definedName>
    <definedName name="XXXXXXXXXX" localSheetId="0">#REF!</definedName>
    <definedName name="XXXXXXXXXX">#REF!</definedName>
    <definedName name="xxxxxxxxxx29" localSheetId="1"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7" hidden="1">{"via1",#N/A,TRUE,"general";"via2",#N/A,TRUE,"general";"via3",#N/A,TRUE,"general"}</definedName>
    <definedName name="xxxxxxxxxx29" localSheetId="6" hidden="1">{"via1",#N/A,TRUE,"general";"via2",#N/A,TRUE,"general";"via3",#N/A,TRUE,"general"}</definedName>
    <definedName name="xxxxxxxxxx29" localSheetId="2">#REF!</definedName>
    <definedName name="xxxxxxxxxx29" localSheetId="0" hidden="1">{"via1",#N/A,TRUE,"general";"via2",#N/A,TRUE,"general";"via3",#N/A,TRUE,"general"}</definedName>
    <definedName name="xxxxxxxxxx29" hidden="1">{"via1",#N/A,TRUE,"general";"via2",#N/A,TRUE,"general";"via3",#N/A,TRUE,"general"}</definedName>
    <definedName name="XXXXXXXXXXXX" localSheetId="1">#REF!</definedName>
    <definedName name="XXXXXXXXXXXX" localSheetId="7">#REF!</definedName>
    <definedName name="XXXXXXXXXXXX" localSheetId="6">#REF!</definedName>
    <definedName name="XXXXXXXXXXXX" localSheetId="2">#REF!</definedName>
    <definedName name="XXXXXXXXXXXX" localSheetId="0">#REF!</definedName>
    <definedName name="XXXXXXXXXXXX">#REF!</definedName>
    <definedName name="XZS" localSheetId="1" hidden="1">#REF!</definedName>
    <definedName name="XZS" localSheetId="6" hidden="1">#REF!</definedName>
    <definedName name="XZS" localSheetId="0" hidden="1">#REF!</definedName>
    <definedName name="XZS" hidden="1">#REF!</definedName>
    <definedName name="XZXZV" localSheetId="1"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7" hidden="1">{"via1",#N/A,TRUE,"general";"via2",#N/A,TRUE,"general";"via3",#N/A,TRUE,"general"}</definedName>
    <definedName name="XZXZV" localSheetId="6" hidden="1">{"via1",#N/A,TRUE,"general";"via2",#N/A,TRUE,"general";"via3",#N/A,TRUE,"general"}</definedName>
    <definedName name="XZXZV" localSheetId="2">#REF!</definedName>
    <definedName name="XZXZV" localSheetId="0" hidden="1">{"via1",#N/A,TRUE,"general";"via2",#N/A,TRUE,"general";"via3",#N/A,TRUE,"general"}</definedName>
    <definedName name="XZXZV" hidden="1">{"via1",#N/A,TRUE,"general";"via2",#N/A,TRUE,"general";"via3",#N/A,TRUE,"general"}</definedName>
    <definedName name="Y" localSheetId="6">#REF!</definedName>
    <definedName name="y" localSheetId="2">#REF!</definedName>
    <definedName name="Y">#REF!</definedName>
    <definedName name="y6y6" localSheetId="1"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localSheetId="6" hidden="1">{"via1",#N/A,TRUE,"general";"via2",#N/A,TRUE,"general";"via3",#N/A,TRUE,"general"}</definedName>
    <definedName name="y6y6" localSheetId="2">#REF!</definedName>
    <definedName name="y6y6" localSheetId="0" hidden="1">{"via1",#N/A,TRUE,"general";"via2",#N/A,TRUE,"general";"via3",#N/A,TRUE,"general"}</definedName>
    <definedName name="y6y6" hidden="1">{"via1",#N/A,TRUE,"general";"via2",#N/A,TRUE,"general";"via3",#N/A,TRUE,"general"}</definedName>
    <definedName name="YA" localSheetId="1">#REF!</definedName>
    <definedName name="YA" localSheetId="7">#REF!</definedName>
    <definedName name="YA" localSheetId="6">#REF!</definedName>
    <definedName name="YA" localSheetId="2">#REF!</definedName>
    <definedName name="YA" localSheetId="0">#REF!</definedName>
    <definedName name="YA">#REF!</definedName>
    <definedName name="yee200x160" localSheetId="2">#REF!</definedName>
    <definedName name="yee200x160">#REF!</definedName>
    <definedName name="yery" localSheetId="1"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localSheetId="6" hidden="1">{"via1",#N/A,TRUE,"general";"via2",#N/A,TRUE,"general";"via3",#N/A,TRUE,"general"}</definedName>
    <definedName name="yery" localSheetId="2">#REF!</definedName>
    <definedName name="yery" localSheetId="0" hidden="1">{"via1",#N/A,TRUE,"general";"via2",#N/A,TRUE,"general";"via3",#N/A,TRUE,"general"}</definedName>
    <definedName name="yery" hidden="1">{"via1",#N/A,TRUE,"general";"via2",#N/A,TRUE,"general";"via3",#N/A,TRUE,"general"}</definedName>
    <definedName name="YESO" localSheetId="2">#REF!</definedName>
    <definedName name="YESO">#REF!</definedName>
    <definedName name="YHN" localSheetId="1">#REF!</definedName>
    <definedName name="YHN" localSheetId="6">#REF!</definedName>
    <definedName name="YHN" localSheetId="0">#REF!</definedName>
    <definedName name="YHN">#REF!</definedName>
    <definedName name="yhy" localSheetId="1"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6" hidden="1">{"TAB1",#N/A,TRUE,"GENERAL";"TAB2",#N/A,TRUE,"GENERAL";"TAB3",#N/A,TRUE,"GENERAL";"TAB4",#N/A,TRUE,"GENERAL";"TAB5",#N/A,TRUE,"GENERAL"}</definedName>
    <definedName name="yhy" localSheetId="2">#REF!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6" hidden="1">{"TAB1",#N/A,TRUE,"GENERAL";"TAB2",#N/A,TRUE,"GENERAL";"TAB3",#N/A,TRUE,"GENERAL";"TAB4",#N/A,TRUE,"GENERAL";"TAB5",#N/A,TRUE,"GENERAL"}</definedName>
    <definedName name="yjyj" localSheetId="2">#REF!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2">#REF!</definedName>
    <definedName name="yn">#REF!</definedName>
    <definedName name="york" localSheetId="2">#REF!</definedName>
    <definedName name="york">#REF!</definedName>
    <definedName name="YOYO">#REF!</definedName>
    <definedName name="yrey" localSheetId="1"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7" hidden="1">{"via1",#N/A,TRUE,"general";"via2",#N/A,TRUE,"general";"via3",#N/A,TRUE,"general"}</definedName>
    <definedName name="yrey" localSheetId="6" hidden="1">{"via1",#N/A,TRUE,"general";"via2",#N/A,TRUE,"general";"via3",#N/A,TRUE,"general"}</definedName>
    <definedName name="yrey" localSheetId="2">#REF!</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localSheetId="6" hidden="1">{"via1",#N/A,TRUE,"general";"via2",#N/A,TRUE,"general";"via3",#N/A,TRUE,"general"}</definedName>
    <definedName name="yry" localSheetId="2">#REF!</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6" hidden="1">{"TAB1",#N/A,TRUE,"GENERAL";"TAB2",#N/A,TRUE,"GENERAL";"TAB3",#N/A,TRUE,"GENERAL";"TAB4",#N/A,TRUE,"GENERAL";"TAB5",#N/A,TRUE,"GENERAL"}</definedName>
    <definedName name="ytj" localSheetId="2">#REF!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7" hidden="1">{"via1",#N/A,TRUE,"general";"via2",#N/A,TRUE,"general";"via3",#N/A,TRUE,"general"}</definedName>
    <definedName name="ytjt6" localSheetId="6" hidden="1">{"via1",#N/A,TRUE,"general";"via2",#N/A,TRUE,"general";"via3",#N/A,TRUE,"general"}</definedName>
    <definedName name="ytjt6" localSheetId="2">#REF!</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2">#REF!</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7" hidden="1">{"via1",#N/A,TRUE,"general";"via2",#N/A,TRUE,"general";"via3",#N/A,TRUE,"general"}</definedName>
    <definedName name="ytry" localSheetId="6" hidden="1">{"via1",#N/A,TRUE,"general";"via2",#N/A,TRUE,"general";"via3",#N/A,TRUE,"general"}</definedName>
    <definedName name="ytry" localSheetId="2">#REF!</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6" hidden="1">{"via1",#N/A,TRUE,"general";"via2",#N/A,TRUE,"general";"via3",#N/A,TRUE,"general"}</definedName>
    <definedName name="ytryrty" localSheetId="2">#REF!</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2">#REF!</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#REF!</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#REF!</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#REF!</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6" hidden="1">{"via1",#N/A,TRUE,"general";"via2",#N/A,TRUE,"general";"via3",#N/A,TRUE,"general"}</definedName>
    <definedName name="ytuytfgh" localSheetId="2">#REF!</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6" hidden="1">{"TAB1",#N/A,TRUE,"GENERAL";"TAB2",#N/A,TRUE,"GENERAL";"TAB3",#N/A,TRUE,"GENERAL";"TAB4",#N/A,TRUE,"GENERAL";"TAB5",#N/A,TRUE,"GENERAL"}</definedName>
    <definedName name="yty" localSheetId="2">#REF!</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7" hidden="1">{"via1",#N/A,TRUE,"general";"via2",#N/A,TRUE,"general";"via3",#N/A,TRUE,"general"}</definedName>
    <definedName name="ytyyh" localSheetId="6" hidden="1">{"via1",#N/A,TRUE,"general";"via2",#N/A,TRUE,"general";"via3",#N/A,TRUE,"general"}</definedName>
    <definedName name="ytyyh" localSheetId="2">#REF!</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2">#REF!</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localSheetId="6" hidden="1">{"TAB1",#N/A,TRUE,"GENERAL";"TAB2",#N/A,TRUE,"GENERAL";"TAB3",#N/A,TRUE,"GENERAL";"TAB4",#N/A,TRUE,"GENERAL";"TAB5",#N/A,TRUE,"GENERAL"}</definedName>
    <definedName name="yu" localSheetId="2">#REF!</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#REF!</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2">#REF!</definedName>
    <definedName name="yui">#REF!</definedName>
    <definedName name="yutu" localSheetId="1"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7" hidden="1">{"via1",#N/A,TRUE,"general";"via2",#N/A,TRUE,"general";"via3",#N/A,TRUE,"general"}</definedName>
    <definedName name="yutu" localSheetId="6" hidden="1">{"via1",#N/A,TRUE,"general";"via2",#N/A,TRUE,"general";"via3",#N/A,TRUE,"general"}</definedName>
    <definedName name="yutu" localSheetId="2">#REF!</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6" hidden="1">{"via1",#N/A,TRUE,"general";"via2",#N/A,TRUE,"general";"via3",#N/A,TRUE,"general"}</definedName>
    <definedName name="yuuiiy" localSheetId="2">#REF!</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6" hidden="1">{"via1",#N/A,TRUE,"general";"via2",#N/A,TRUE,"general";"via3",#N/A,TRUE,"general"}</definedName>
    <definedName name="yuuuuuu" localSheetId="2">#REF!</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localSheetId="6" hidden="1">{"via1",#N/A,TRUE,"general";"via2",#N/A,TRUE,"general";"via3",#N/A,TRUE,"general"}</definedName>
    <definedName name="yy" localSheetId="2">#REF!</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7" hidden="1">{"TAB1",#N/A,TRUE,"GENERAL";"TAB2",#N/A,TRUE,"GENERAL";"TAB3",#N/A,TRUE,"GENERAL";"TAB4",#N/A,TRUE,"GENERAL";"TAB5",#N/A,TRUE,"GENERAL"}</definedName>
    <definedName name="yyy" localSheetId="6" hidden="1">{"TAB1",#N/A,TRUE,"GENERAL";"TAB2",#N/A,TRUE,"GENERAL";"TAB3",#N/A,TRUE,"GENERAL";"TAB4",#N/A,TRUE,"GENERAL";"TAB5",#N/A,TRUE,"GENERAL"}</definedName>
    <definedName name="yyy" localSheetId="2">#REF!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#REF!</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#REF!</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7" hidden="1">{"via1",#N/A,TRUE,"general";"via2",#N/A,TRUE,"general";"via3",#N/A,TRUE,"general"}</definedName>
    <definedName name="yyyyyf" localSheetId="6" hidden="1">{"via1",#N/A,TRUE,"general";"via2",#N/A,TRUE,"general";"via3",#N/A,TRUE,"general"}</definedName>
    <definedName name="yyyyyf" localSheetId="2">#REF!</definedName>
    <definedName name="yyyyyf" localSheetId="0" hidden="1">{"via1",#N/A,TRUE,"general";"via2",#N/A,TRUE,"general";"via3",#N/A,TRUE,"general"}</definedName>
    <definedName name="yyyyyf" hidden="1">{"via1",#N/A,TRUE,"general";"via2",#N/A,TRUE,"general";"via3",#N/A,TRUE,"general"}</definedName>
    <definedName name="YYYYYYYYYYYYYYYYYYYYYYYYYYY" localSheetId="2">#REF!</definedName>
    <definedName name="YYYYYYYYYYYYYYYYYYYYYYYYYYY">#REF!</definedName>
    <definedName name="z" localSheetId="2">#REF!</definedName>
    <definedName name="z">#REF!</definedName>
    <definedName name="Z_026CD6D7_F7CA_4BE8_B625_9A1778CFA739_.wvu.FilterData" localSheetId="2"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1.">#REF!</definedName>
    <definedName name="ZAPATA1616">#REF!</definedName>
    <definedName name="ZAPATA22">#REF!</definedName>
    <definedName name="ZAPATA88">#REF!</definedName>
    <definedName name="ZAPATAS">#REF!</definedName>
    <definedName name="ZAQ" localSheetId="1"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6" hidden="1">{#N/A,#N/A,TRUE,"INGENIERIA";#N/A,#N/A,TRUE,"COMPRAS";#N/A,#N/A,TRUE,"DIRECCION";#N/A,#N/A,TRUE,"RESUMEN"}</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 localSheetId="2">#REF!</definedName>
    <definedName name="zc">#REF!</definedName>
    <definedName name="zd" localSheetId="2">#REF!</definedName>
    <definedName name="zd">#REF!</definedName>
    <definedName name="zdervr" localSheetId="1"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7" hidden="1">{"via1",#N/A,TRUE,"general";"via2",#N/A,TRUE,"general";"via3",#N/A,TRUE,"general"}</definedName>
    <definedName name="zdervr" localSheetId="6" hidden="1">{"via1",#N/A,TRUE,"general";"via2",#N/A,TRUE,"general";"via3",#N/A,TRUE,"general"}</definedName>
    <definedName name="zdervr" localSheetId="2">#REF!</definedName>
    <definedName name="zdervr" localSheetId="0" hidden="1">{"via1",#N/A,TRUE,"general";"via2",#N/A,TRUE,"general";"via3",#N/A,TRUE,"general"}</definedName>
    <definedName name="zdervr" hidden="1">{"via1",#N/A,TRUE,"general";"via2",#N/A,TRUE,"general";"via3",#N/A,TRUE,"general"}</definedName>
    <definedName name="ZDF" localSheetId="1">#REF!</definedName>
    <definedName name="ZDF" localSheetId="7">#REF!</definedName>
    <definedName name="ZDF">#REF!</definedName>
    <definedName name="zdr" localSheetId="2">#REF!</definedName>
    <definedName name="zdr">#REF!</definedName>
    <definedName name="ZONA1" localSheetId="1">#REF!</definedName>
    <definedName name="ZONA1" localSheetId="6">#REF!</definedName>
    <definedName name="ZONA1" localSheetId="0">#REF!</definedName>
    <definedName name="ZONA1">#REF!</definedName>
    <definedName name="ZONA3">#REF!</definedName>
    <definedName name="ZONA4">#REF!</definedName>
    <definedName name="zx" localSheetId="1">'APU (Entidad) '!ERR</definedName>
    <definedName name="zx" localSheetId="3">CRONOGRAMA!ERR</definedName>
    <definedName name="zx" localSheetId="4">'FLUJO DE FONDOS'!ERR</definedName>
    <definedName name="zx" localSheetId="7">'INDICAR CÓDIGO DEL ITEM DE PAGO'!ERR</definedName>
    <definedName name="zx" localSheetId="6">'MEMORIAS (Entidad) (2)'!ERR</definedName>
    <definedName name="zx" localSheetId="2">#REF!</definedName>
    <definedName name="zx" localSheetId="0">'PRESUPUESTO OFICIAL (Entidad.)'!ERR</definedName>
    <definedName name="zx">[0]!ERR</definedName>
    <definedName name="zxc" localSheetId="3">#REF!</definedName>
    <definedName name="zxc" localSheetId="4">#REF!</definedName>
    <definedName name="zxc" localSheetId="2">#REF!</definedName>
    <definedName name="zxc">#REF!</definedName>
    <definedName name="zxczds" localSheetId="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2">#REF!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6" hidden="1">{"via1",#N/A,TRUE,"general";"via2",#N/A,TRUE,"general";"via3",#N/A,TRUE,"general"}</definedName>
    <definedName name="zxsdftyu" localSheetId="2">#REF!</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6" hidden="1">{"via1",#N/A,TRUE,"general";"via2",#N/A,TRUE,"general";"via3",#N/A,TRUE,"general"}</definedName>
    <definedName name="zxvxczv" localSheetId="2">#REF!</definedName>
    <definedName name="zxvxczv" localSheetId="0" hidden="1">{"via1",#N/A,TRUE,"general";"via2",#N/A,TRUE,"general";"via3",#N/A,TRUE,"general"}</definedName>
    <definedName name="zxvxczv" hidden="1">{"via1",#N/A,TRUE,"general";"via2",#N/A,TRUE,"general";"via3",#N/A,TRUE,"general"}</definedName>
    <definedName name="zz" localSheetId="2">#REF!</definedName>
    <definedName name="zz">#REF!</definedName>
    <definedName name="ZZZ" localSheetId="2">#REF!</definedName>
    <definedName name="ZZZ">#REF!</definedName>
    <definedName name="ZZZZZZZZZZZ" localSheetId="1">#REF!</definedName>
    <definedName name="ZZZZZZZZZZZ" localSheetId="7">#REF!</definedName>
    <definedName name="ZZZZZZZZZZZ" localSheetId="6">#REF!</definedName>
    <definedName name="ZZZZZZZZZZZ" localSheetId="2">#REF!</definedName>
    <definedName name="ZZZZZZZZZZZ" localSheetId="0">#REF!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281" l="1"/>
  <c r="L14" i="281" s="1"/>
  <c r="L14" i="280"/>
  <c r="L21" i="281"/>
  <c r="L20" i="281"/>
  <c r="L19" i="281"/>
  <c r="L18" i="281"/>
  <c r="K21" i="281"/>
  <c r="K20" i="281"/>
  <c r="J19" i="281"/>
  <c r="J18" i="281"/>
  <c r="L16" i="281"/>
  <c r="L17" i="281"/>
  <c r="L15" i="281"/>
  <c r="I16" i="281"/>
  <c r="I17" i="281"/>
  <c r="I15" i="281"/>
  <c r="L11" i="281"/>
  <c r="L12" i="281"/>
  <c r="L13" i="281"/>
  <c r="L10" i="281"/>
  <c r="L9" i="281"/>
  <c r="H12" i="281"/>
  <c r="H11" i="281"/>
  <c r="H13" i="281"/>
  <c r="H10" i="281"/>
  <c r="L12" i="280"/>
  <c r="L10" i="280"/>
  <c r="L11" i="280"/>
  <c r="L13" i="280"/>
  <c r="L15" i="280"/>
  <c r="L16" i="280"/>
  <c r="L17" i="280"/>
  <c r="L18" i="280"/>
  <c r="L19" i="280"/>
  <c r="L20" i="280"/>
  <c r="L21" i="280"/>
  <c r="L9" i="280"/>
  <c r="K9" i="281"/>
  <c r="L22" i="281" l="1"/>
  <c r="N914" i="278" l="1"/>
  <c r="N832" i="278"/>
  <c r="N750" i="278"/>
  <c r="N668" i="278"/>
  <c r="N586" i="278"/>
  <c r="N504" i="278"/>
  <c r="N422" i="278"/>
  <c r="N340" i="278"/>
  <c r="N258" i="278"/>
  <c r="N176" i="278"/>
  <c r="N94" i="278"/>
  <c r="N12" i="278"/>
  <c r="G359" i="279" l="1"/>
  <c r="M362" i="279"/>
  <c r="M369" i="279" s="1"/>
  <c r="G23" i="270" s="1"/>
  <c r="M359" i="279"/>
  <c r="G358" i="279"/>
  <c r="M336" i="279"/>
  <c r="M335" i="279"/>
  <c r="M334" i="279"/>
  <c r="M333" i="279"/>
  <c r="M330" i="279"/>
  <c r="G330" i="279"/>
  <c r="G329" i="279"/>
  <c r="M305" i="279"/>
  <c r="M304" i="279"/>
  <c r="M276" i="279"/>
  <c r="M275" i="279"/>
  <c r="L246" i="279"/>
  <c r="M246" i="279" s="1"/>
  <c r="L247" i="279"/>
  <c r="M247" i="279" s="1"/>
  <c r="L218" i="279"/>
  <c r="M218" i="279"/>
  <c r="L217" i="279"/>
  <c r="M217" i="279" s="1"/>
  <c r="M224" i="279" s="1"/>
  <c r="G18" i="270" s="1"/>
  <c r="K131" i="279"/>
  <c r="M131" i="279" s="1"/>
  <c r="K130" i="279"/>
  <c r="R132" i="279" s="1"/>
  <c r="P130" i="279"/>
  <c r="Q130" i="279" s="1"/>
  <c r="P129" i="279"/>
  <c r="Q129" i="279" s="1"/>
  <c r="S133" i="279"/>
  <c r="S132" i="279"/>
  <c r="P132" i="279"/>
  <c r="M127" i="279"/>
  <c r="G126" i="279"/>
  <c r="G127" i="279"/>
  <c r="C126" i="279"/>
  <c r="B127" i="279"/>
  <c r="P133" i="279"/>
  <c r="K160" i="279"/>
  <c r="M160" i="279" s="1"/>
  <c r="K159" i="279"/>
  <c r="M159" i="279" s="1"/>
  <c r="P162" i="279"/>
  <c r="P161" i="279"/>
  <c r="P102" i="279"/>
  <c r="P103" i="279" s="1"/>
  <c r="K102" i="279"/>
  <c r="M102" i="279" s="1"/>
  <c r="K101" i="279"/>
  <c r="M101" i="279" s="1"/>
  <c r="P99" i="279"/>
  <c r="P100" i="279" s="1"/>
  <c r="L74" i="279"/>
  <c r="M74" i="279" s="1"/>
  <c r="K43" i="279"/>
  <c r="M43" i="279" s="1"/>
  <c r="K44" i="279"/>
  <c r="M44" i="279" s="1"/>
  <c r="M189" i="279"/>
  <c r="M188" i="279"/>
  <c r="K15" i="279"/>
  <c r="M15" i="279" s="1"/>
  <c r="K14" i="279"/>
  <c r="S384" i="278"/>
  <c r="N1002" i="278"/>
  <c r="M1002" i="278"/>
  <c r="L1002" i="278"/>
  <c r="N919" i="278"/>
  <c r="M919" i="278"/>
  <c r="L919" i="278"/>
  <c r="N837" i="278"/>
  <c r="M837" i="278"/>
  <c r="L837" i="278"/>
  <c r="N755" i="278"/>
  <c r="M755" i="278"/>
  <c r="L755" i="278"/>
  <c r="N673" i="278"/>
  <c r="M673" i="278"/>
  <c r="L673" i="278"/>
  <c r="N591" i="278"/>
  <c r="M591" i="278"/>
  <c r="L591" i="278"/>
  <c r="N509" i="278"/>
  <c r="M509" i="278"/>
  <c r="L509" i="278"/>
  <c r="N427" i="278"/>
  <c r="M427" i="278"/>
  <c r="L427" i="278"/>
  <c r="N345" i="278"/>
  <c r="M345" i="278"/>
  <c r="L345" i="278"/>
  <c r="N263" i="278"/>
  <c r="M263" i="278"/>
  <c r="L263" i="278"/>
  <c r="N181" i="278"/>
  <c r="M181" i="278"/>
  <c r="L181" i="278"/>
  <c r="N99" i="278"/>
  <c r="M99" i="278"/>
  <c r="L99" i="278"/>
  <c r="N1034" i="278"/>
  <c r="L1023" i="278"/>
  <c r="N1035" i="278"/>
  <c r="B1034" i="278"/>
  <c r="B1035" i="278"/>
  <c r="N1024" i="278"/>
  <c r="I952" i="278"/>
  <c r="B952" i="278"/>
  <c r="I953" i="278"/>
  <c r="L935" i="278"/>
  <c r="N935" i="278" s="1"/>
  <c r="L934" i="278"/>
  <c r="N934" i="278" s="1"/>
  <c r="L933" i="278"/>
  <c r="M282" i="279" l="1"/>
  <c r="M311" i="279"/>
  <c r="M253" i="279"/>
  <c r="M108" i="279"/>
  <c r="M195" i="279"/>
  <c r="M130" i="279"/>
  <c r="N1036" i="278"/>
  <c r="M137" i="279"/>
  <c r="G14" i="270" s="1"/>
  <c r="R133" i="279"/>
  <c r="N941" i="278"/>
  <c r="L942" i="278"/>
  <c r="N870" i="278"/>
  <c r="B870" i="278"/>
  <c r="B869" i="278"/>
  <c r="L859" i="278"/>
  <c r="N859" i="278" s="1"/>
  <c r="L858" i="278"/>
  <c r="N858" i="278" s="1"/>
  <c r="L776" i="278" l="1"/>
  <c r="I706" i="278"/>
  <c r="N706" i="278" s="1"/>
  <c r="N705" i="278"/>
  <c r="L695" i="278"/>
  <c r="N695" i="278" s="1"/>
  <c r="L694" i="278"/>
  <c r="N694" i="278" s="1"/>
  <c r="N623" i="278"/>
  <c r="I624" i="278"/>
  <c r="N624" i="278" s="1"/>
  <c r="I459" i="278"/>
  <c r="L613" i="278"/>
  <c r="N613" i="278" s="1"/>
  <c r="L612" i="278"/>
  <c r="N612" i="278" s="1"/>
  <c r="L605" i="278"/>
  <c r="N605" i="278" s="1"/>
  <c r="I295" i="278"/>
  <c r="I377" i="278"/>
  <c r="N377" i="278" s="1"/>
  <c r="S463" i="278"/>
  <c r="L353" i="278"/>
  <c r="C353" i="278"/>
  <c r="B353" i="278"/>
  <c r="L385" i="278"/>
  <c r="K385" i="278"/>
  <c r="N385" i="278" s="1"/>
  <c r="K384" i="278"/>
  <c r="N384" i="278" s="1"/>
  <c r="N378" i="278"/>
  <c r="L366" i="278"/>
  <c r="N366" i="278" s="1"/>
  <c r="L359" i="278"/>
  <c r="K359" i="278"/>
  <c r="N359" i="278" s="1"/>
  <c r="I56" i="278"/>
  <c r="N707" i="278" l="1"/>
  <c r="N379" i="278"/>
  <c r="N387" i="278"/>
  <c r="K358" i="278" s="1"/>
  <c r="N358" i="278" s="1"/>
  <c r="N361" i="278" s="1"/>
  <c r="N625" i="278"/>
  <c r="L699" i="278"/>
  <c r="N699" i="278" s="1"/>
  <c r="N700" i="278" s="1"/>
  <c r="L371" i="278"/>
  <c r="N371" i="278" s="1"/>
  <c r="N372" i="278" s="1"/>
  <c r="N389" i="278" l="1"/>
  <c r="L394" i="278" s="1"/>
  <c r="L396" i="278" l="1"/>
  <c r="L395" i="278"/>
  <c r="N397" i="278" l="1"/>
  <c r="N399" i="278" s="1"/>
  <c r="H14" i="270" s="1"/>
  <c r="I14" i="270" s="1"/>
  <c r="L1010" i="278"/>
  <c r="C1010" i="278"/>
  <c r="B1010" i="278"/>
  <c r="L1042" i="278"/>
  <c r="L1016" i="278" s="1"/>
  <c r="N1016" i="278" s="1"/>
  <c r="K1042" i="278"/>
  <c r="I1041" i="278"/>
  <c r="K1041" i="278" s="1"/>
  <c r="N1041" i="278" s="1"/>
  <c r="N1023" i="278"/>
  <c r="L1028" i="278" s="1"/>
  <c r="B7" i="279"/>
  <c r="B355" i="279" s="1"/>
  <c r="N1028" i="278" l="1"/>
  <c r="N1029" i="278" s="1"/>
  <c r="N1042" i="278"/>
  <c r="N1044" i="278" s="1"/>
  <c r="B239" i="279"/>
  <c r="B36" i="279"/>
  <c r="B65" i="279"/>
  <c r="B94" i="279"/>
  <c r="B152" i="279"/>
  <c r="B297" i="279"/>
  <c r="B326" i="279"/>
  <c r="B181" i="279"/>
  <c r="B210" i="279"/>
  <c r="B268" i="279"/>
  <c r="N213" i="278"/>
  <c r="N215" i="278" s="1"/>
  <c r="K1015" i="278" l="1"/>
  <c r="N1015" i="278" s="1"/>
  <c r="L927" i="278"/>
  <c r="C927" i="278"/>
  <c r="B927" i="278"/>
  <c r="L960" i="278"/>
  <c r="K960" i="278"/>
  <c r="I959" i="278"/>
  <c r="K959" i="278" s="1"/>
  <c r="N959" i="278" s="1"/>
  <c r="N953" i="278"/>
  <c r="N952" i="278"/>
  <c r="N954" i="278" s="1"/>
  <c r="N942" i="278"/>
  <c r="L946" i="278" s="1"/>
  <c r="N933" i="278"/>
  <c r="I712" i="278"/>
  <c r="I794" i="278"/>
  <c r="C358" i="279"/>
  <c r="B359" i="279"/>
  <c r="C329" i="279"/>
  <c r="B330" i="279"/>
  <c r="M340" i="279"/>
  <c r="G22" i="270" s="1"/>
  <c r="I630" i="278"/>
  <c r="I548" i="278"/>
  <c r="I876" i="278"/>
  <c r="K876" i="278" s="1"/>
  <c r="N876" i="278" s="1"/>
  <c r="N869" i="278"/>
  <c r="N871" i="278" s="1"/>
  <c r="L845" i="278"/>
  <c r="C845" i="278"/>
  <c r="B845" i="278"/>
  <c r="L877" i="278"/>
  <c r="K877" i="278"/>
  <c r="L851" i="278"/>
  <c r="N851" i="278" s="1"/>
  <c r="B764" i="278"/>
  <c r="B846" i="278" s="1"/>
  <c r="B1011" i="278" s="1"/>
  <c r="I787" i="278"/>
  <c r="N787" i="278" s="1"/>
  <c r="N789" i="278" s="1"/>
  <c r="N1018" i="278" l="1"/>
  <c r="N1046" i="278" s="1"/>
  <c r="N960" i="278"/>
  <c r="N962" i="278" s="1"/>
  <c r="K932" i="278" s="1"/>
  <c r="N932" i="278" s="1"/>
  <c r="N936" i="278" s="1"/>
  <c r="N946" i="278"/>
  <c r="N947" i="278" s="1"/>
  <c r="N877" i="278"/>
  <c r="N879" i="278" s="1"/>
  <c r="K850" i="278" s="1"/>
  <c r="N850" i="278" s="1"/>
  <c r="N853" i="278" s="1"/>
  <c r="L863" i="278"/>
  <c r="N863" i="278" s="1"/>
  <c r="N864" i="278" s="1"/>
  <c r="M301" i="279"/>
  <c r="G301" i="279"/>
  <c r="G300" i="279"/>
  <c r="C300" i="279"/>
  <c r="B301" i="279"/>
  <c r="N776" i="278"/>
  <c r="L1053" i="278" l="1"/>
  <c r="L1051" i="278"/>
  <c r="N1054" i="278" s="1"/>
  <c r="N1056" i="278" s="1"/>
  <c r="H23" i="270" s="1"/>
  <c r="L1052" i="278"/>
  <c r="N964" i="278"/>
  <c r="L969" i="278" s="1"/>
  <c r="G21" i="270"/>
  <c r="N881" i="278"/>
  <c r="L781" i="278"/>
  <c r="L763" i="278"/>
  <c r="C763" i="278"/>
  <c r="B763" i="278"/>
  <c r="L795" i="278"/>
  <c r="K795" i="278"/>
  <c r="K794" i="278"/>
  <c r="N794" i="278" s="1"/>
  <c r="L769" i="278"/>
  <c r="N769" i="278" s="1"/>
  <c r="L687" i="278"/>
  <c r="N687" i="278" s="1"/>
  <c r="L681" i="278"/>
  <c r="M272" i="279"/>
  <c r="B272" i="279"/>
  <c r="C271" i="279"/>
  <c r="G272" i="279"/>
  <c r="G271" i="279"/>
  <c r="G19" i="270"/>
  <c r="N460" i="278"/>
  <c r="N296" i="278"/>
  <c r="L448" i="278"/>
  <c r="N448" i="278" s="1"/>
  <c r="L970" i="278" l="1"/>
  <c r="L888" i="278"/>
  <c r="L886" i="278"/>
  <c r="I23" i="270"/>
  <c r="L971" i="278"/>
  <c r="G20" i="270"/>
  <c r="L887" i="278"/>
  <c r="N795" i="278"/>
  <c r="N781" i="278"/>
  <c r="N782" i="278" s="1"/>
  <c r="L284" i="278"/>
  <c r="N284" i="278" s="1"/>
  <c r="M214" i="279"/>
  <c r="M243" i="279"/>
  <c r="G243" i="279"/>
  <c r="G242" i="279"/>
  <c r="C242" i="279"/>
  <c r="B243" i="279"/>
  <c r="C681" i="278"/>
  <c r="B681" i="278"/>
  <c r="L713" i="278"/>
  <c r="K713" i="278"/>
  <c r="K712" i="278"/>
  <c r="N712" i="278" s="1"/>
  <c r="N972" i="278" l="1"/>
  <c r="N974" i="278" s="1"/>
  <c r="H22" i="270" s="1"/>
  <c r="I22" i="270" s="1"/>
  <c r="N797" i="278"/>
  <c r="K768" i="278" s="1"/>
  <c r="N768" i="278" s="1"/>
  <c r="N771" i="278" s="1"/>
  <c r="N799" i="278" s="1"/>
  <c r="L804" i="278" s="1"/>
  <c r="N889" i="278"/>
  <c r="N891" i="278" s="1"/>
  <c r="H21" i="270" s="1"/>
  <c r="I21" i="270" s="1"/>
  <c r="N713" i="278"/>
  <c r="N715" i="278" l="1"/>
  <c r="K686" i="278" s="1"/>
  <c r="N686" i="278" s="1"/>
  <c r="N689" i="278" s="1"/>
  <c r="N717" i="278" s="1"/>
  <c r="L805" i="278"/>
  <c r="L806" i="278"/>
  <c r="L722" i="278" l="1"/>
  <c r="L723" i="278"/>
  <c r="L724" i="278"/>
  <c r="N807" i="278"/>
  <c r="N809" i="278" s="1"/>
  <c r="H20" i="270" s="1"/>
  <c r="I20" i="270" s="1"/>
  <c r="N725" i="278" l="1"/>
  <c r="N727" i="278" s="1"/>
  <c r="H19" i="270" s="1"/>
  <c r="I19" i="270" s="1"/>
  <c r="L599" i="278"/>
  <c r="C599" i="278"/>
  <c r="B599" i="278"/>
  <c r="L631" i="278"/>
  <c r="K631" i="278"/>
  <c r="K630" i="278"/>
  <c r="N630" i="278" s="1"/>
  <c r="L617" i="278"/>
  <c r="N617" i="278" s="1"/>
  <c r="N618" i="278" s="1"/>
  <c r="L517" i="278"/>
  <c r="C517" i="278"/>
  <c r="B517" i="278"/>
  <c r="L549" i="278"/>
  <c r="K549" i="278"/>
  <c r="K548" i="278"/>
  <c r="N548" i="278" s="1"/>
  <c r="N543" i="278"/>
  <c r="L535" i="278"/>
  <c r="N535" i="278" s="1"/>
  <c r="N536" i="278" s="1"/>
  <c r="L523" i="278"/>
  <c r="N523" i="278" s="1"/>
  <c r="G214" i="279"/>
  <c r="G213" i="279"/>
  <c r="C213" i="279"/>
  <c r="B214" i="279"/>
  <c r="G17" i="270"/>
  <c r="N631" i="278" l="1"/>
  <c r="N633" i="278" s="1"/>
  <c r="N549" i="278"/>
  <c r="M185" i="279"/>
  <c r="G185" i="279"/>
  <c r="G184" i="279"/>
  <c r="C184" i="279"/>
  <c r="B185" i="279"/>
  <c r="N295" i="278"/>
  <c r="N297" i="278" s="1"/>
  <c r="N459" i="278"/>
  <c r="N461" i="278" s="1"/>
  <c r="L435" i="278"/>
  <c r="B435" i="278"/>
  <c r="C435" i="278"/>
  <c r="L467" i="278"/>
  <c r="K467" i="278"/>
  <c r="K466" i="278"/>
  <c r="N466" i="278" s="1"/>
  <c r="L453" i="278"/>
  <c r="N453" i="278" s="1"/>
  <c r="N454" i="278" s="1"/>
  <c r="L441" i="278"/>
  <c r="K441" i="278"/>
  <c r="C271" i="278"/>
  <c r="K277" i="278"/>
  <c r="L271" i="278"/>
  <c r="B271" i="278"/>
  <c r="L303" i="278"/>
  <c r="K303" i="278"/>
  <c r="N303" i="278" s="1"/>
  <c r="K302" i="278"/>
  <c r="N302" i="278" s="1"/>
  <c r="L277" i="278"/>
  <c r="N305" i="278" l="1"/>
  <c r="K276" i="278" s="1"/>
  <c r="N276" i="278" s="1"/>
  <c r="N551" i="278"/>
  <c r="K522" i="278" s="1"/>
  <c r="N522" i="278" s="1"/>
  <c r="N525" i="278" s="1"/>
  <c r="N553" i="278" s="1"/>
  <c r="K604" i="278"/>
  <c r="N604" i="278" s="1"/>
  <c r="N607" i="278" s="1"/>
  <c r="N635" i="278" s="1"/>
  <c r="L640" i="278" s="1"/>
  <c r="N441" i="278"/>
  <c r="N277" i="278"/>
  <c r="N467" i="278"/>
  <c r="L289" i="278"/>
  <c r="N289" i="278" s="1"/>
  <c r="N290" i="278" s="1"/>
  <c r="L558" i="278" l="1"/>
  <c r="L559" i="278"/>
  <c r="L560" i="278"/>
  <c r="N279" i="278"/>
  <c r="N469" i="278"/>
  <c r="K440" i="278" s="1"/>
  <c r="N440" i="278" s="1"/>
  <c r="N443" i="278" s="1"/>
  <c r="N471" i="278" s="1"/>
  <c r="L642" i="278"/>
  <c r="L641" i="278"/>
  <c r="N643" i="278" s="1"/>
  <c r="N645" i="278" s="1"/>
  <c r="H18" i="270" s="1"/>
  <c r="I18" i="270" s="1"/>
  <c r="N307" i="278"/>
  <c r="L312" i="278" s="1"/>
  <c r="N561" i="278" l="1"/>
  <c r="N563" i="278" s="1"/>
  <c r="L478" i="278"/>
  <c r="L476" i="278"/>
  <c r="L477" i="278"/>
  <c r="L314" i="278"/>
  <c r="L313" i="278"/>
  <c r="N203" i="278"/>
  <c r="N202" i="278"/>
  <c r="L189" i="278"/>
  <c r="C189" i="278"/>
  <c r="B189" i="278"/>
  <c r="L221" i="278"/>
  <c r="K221" i="278"/>
  <c r="K220" i="278"/>
  <c r="N220" i="278" s="1"/>
  <c r="L195" i="278"/>
  <c r="N195" i="278" s="1"/>
  <c r="N315" i="278" l="1"/>
  <c r="N317" i="278" s="1"/>
  <c r="L207" i="278"/>
  <c r="N207" i="278" s="1"/>
  <c r="N208" i="278" s="1"/>
  <c r="N221" i="278"/>
  <c r="N223" i="278" l="1"/>
  <c r="K194" i="278" s="1"/>
  <c r="N194" i="278" s="1"/>
  <c r="N197" i="278" s="1"/>
  <c r="N225" i="278" s="1"/>
  <c r="L230" i="278" s="1"/>
  <c r="L232" i="278" l="1"/>
  <c r="L231" i="278"/>
  <c r="M166" i="279"/>
  <c r="G15" i="270" s="1"/>
  <c r="M156" i="279"/>
  <c r="G156" i="279"/>
  <c r="G155" i="279"/>
  <c r="C155" i="279"/>
  <c r="B156" i="279"/>
  <c r="C97" i="279"/>
  <c r="B98" i="279"/>
  <c r="M98" i="279"/>
  <c r="G98" i="279"/>
  <c r="G97" i="279"/>
  <c r="M69" i="279"/>
  <c r="M73" i="279"/>
  <c r="M72" i="279"/>
  <c r="M79" i="279" s="1"/>
  <c r="G11" i="270" s="1"/>
  <c r="G13" i="270" l="1"/>
  <c r="G69" i="279"/>
  <c r="G68" i="279"/>
  <c r="L113" i="278" l="1"/>
  <c r="N113" i="278" s="1"/>
  <c r="K139" i="278"/>
  <c r="L139" i="278"/>
  <c r="N139" i="278" l="1"/>
  <c r="L107" i="278"/>
  <c r="C107" i="278"/>
  <c r="B107" i="278"/>
  <c r="K138" i="278"/>
  <c r="N138" i="278" s="1"/>
  <c r="N141" i="278" s="1"/>
  <c r="L125" i="278"/>
  <c r="N125" i="278" s="1"/>
  <c r="M11" i="279"/>
  <c r="M40" i="279"/>
  <c r="K112" i="278" l="1"/>
  <c r="N112" i="278" s="1"/>
  <c r="N115" i="278" s="1"/>
  <c r="N126" i="278"/>
  <c r="N143" i="278" l="1"/>
  <c r="L149" i="278" s="1"/>
  <c r="M50" i="279"/>
  <c r="G10" i="270" s="1"/>
  <c r="G40" i="279"/>
  <c r="G39" i="279"/>
  <c r="L148" i="278" l="1"/>
  <c r="L150" i="278"/>
  <c r="N151" i="278"/>
  <c r="N153" i="278" s="1"/>
  <c r="M14" i="279"/>
  <c r="M21" i="279" s="1"/>
  <c r="G9" i="270" s="1"/>
  <c r="G11" i="279"/>
  <c r="G10" i="279"/>
  <c r="L25" i="278" l="1"/>
  <c r="C25" i="278"/>
  <c r="B25" i="278"/>
  <c r="K56" i="278"/>
  <c r="N56" i="278" s="1"/>
  <c r="N59" i="278" s="1"/>
  <c r="K30" i="278" l="1"/>
  <c r="N30" i="278" s="1"/>
  <c r="N33" i="278" s="1"/>
  <c r="L43" i="278"/>
  <c r="N43" i="278" s="1"/>
  <c r="N44" i="278" s="1"/>
  <c r="N61" i="278" l="1"/>
  <c r="L66" i="278" s="1"/>
  <c r="L67" i="278" l="1"/>
  <c r="N69" i="278" s="1"/>
  <c r="L68" i="278"/>
  <c r="N479" i="278"/>
  <c r="N481" i="278" l="1"/>
  <c r="H15" i="270" s="1"/>
  <c r="H10" i="270"/>
  <c r="I10" i="270" s="1"/>
  <c r="H17" i="270"/>
  <c r="I17" i="270" s="1"/>
  <c r="N71" i="278"/>
  <c r="H9" i="270" s="1"/>
  <c r="I9" i="270" s="1"/>
  <c r="H13" i="270"/>
  <c r="I13" i="270" s="1"/>
  <c r="N233" i="278"/>
  <c r="N235" i="278" l="1"/>
  <c r="H11" i="270" s="1"/>
  <c r="I11" i="270" s="1"/>
  <c r="M538" i="276" l="1"/>
  <c r="M545" i="276" s="1"/>
  <c r="B531" i="276"/>
  <c r="M507" i="276"/>
  <c r="M514" i="276" s="1"/>
  <c r="B500" i="276"/>
  <c r="M476" i="276"/>
  <c r="M483" i="276" s="1"/>
  <c r="B469" i="276"/>
  <c r="M450" i="276"/>
  <c r="M449" i="276"/>
  <c r="M448" i="276"/>
  <c r="M447" i="276"/>
  <c r="M446" i="276"/>
  <c r="M445" i="276"/>
  <c r="M444" i="276"/>
  <c r="B437" i="276"/>
  <c r="M414" i="276"/>
  <c r="M420" i="276" s="1"/>
  <c r="B407" i="276"/>
  <c r="K385" i="276"/>
  <c r="M385" i="276" s="1"/>
  <c r="K384" i="276"/>
  <c r="M384" i="276" s="1"/>
  <c r="B377" i="276"/>
  <c r="M355" i="276"/>
  <c r="M354" i="276"/>
  <c r="B347" i="276"/>
  <c r="K330" i="276"/>
  <c r="K329" i="276"/>
  <c r="M329" i="276" s="1"/>
  <c r="K328" i="276"/>
  <c r="M328" i="276" s="1"/>
  <c r="K327" i="276"/>
  <c r="M327" i="276" s="1"/>
  <c r="K326" i="276"/>
  <c r="M326" i="276" s="1"/>
  <c r="K325" i="276"/>
  <c r="M325" i="276" s="1"/>
  <c r="K324" i="276"/>
  <c r="M324" i="276" s="1"/>
  <c r="K323" i="276"/>
  <c r="M323" i="276" s="1"/>
  <c r="B316" i="276"/>
  <c r="B278" i="276"/>
  <c r="M259" i="276"/>
  <c r="I300" i="276" s="1"/>
  <c r="M258" i="276"/>
  <c r="I299" i="276" s="1"/>
  <c r="K257" i="276"/>
  <c r="K256" i="276"/>
  <c r="K255" i="276"/>
  <c r="K254" i="276"/>
  <c r="K253" i="276"/>
  <c r="K252" i="276"/>
  <c r="K251" i="276"/>
  <c r="K250" i="276"/>
  <c r="M250" i="276" s="1"/>
  <c r="I291" i="276" s="1"/>
  <c r="K249" i="276"/>
  <c r="M249" i="276" s="1"/>
  <c r="I290" i="276" s="1"/>
  <c r="K248" i="276"/>
  <c r="M248" i="276" s="1"/>
  <c r="I289" i="276" s="1"/>
  <c r="K247" i="276"/>
  <c r="M247" i="276" s="1"/>
  <c r="I288" i="276" s="1"/>
  <c r="K246" i="276"/>
  <c r="M246" i="276" s="1"/>
  <c r="I287" i="276" s="1"/>
  <c r="K245" i="276"/>
  <c r="M245" i="276" s="1"/>
  <c r="I286" i="276" s="1"/>
  <c r="K244" i="276"/>
  <c r="M244" i="276" s="1"/>
  <c r="I285" i="276" s="1"/>
  <c r="B237" i="276"/>
  <c r="M216" i="276"/>
  <c r="M220" i="276" s="1"/>
  <c r="B209" i="276"/>
  <c r="M183" i="276"/>
  <c r="M192" i="276" s="1"/>
  <c r="B176" i="276"/>
  <c r="M158" i="276"/>
  <c r="M157" i="276"/>
  <c r="M156" i="276"/>
  <c r="M155" i="276"/>
  <c r="M154" i="276"/>
  <c r="M153" i="276"/>
  <c r="M152" i="276"/>
  <c r="M151" i="276"/>
  <c r="B144" i="276"/>
  <c r="M125" i="276"/>
  <c r="M124" i="276"/>
  <c r="M123" i="276"/>
  <c r="M122" i="276"/>
  <c r="M121" i="276"/>
  <c r="M120" i="276"/>
  <c r="M119" i="276"/>
  <c r="B112" i="276"/>
  <c r="M91" i="276"/>
  <c r="M95" i="276" s="1"/>
  <c r="B84" i="276"/>
  <c r="M66" i="276"/>
  <c r="H300" i="276" s="1"/>
  <c r="M65" i="276"/>
  <c r="H299" i="276" s="1"/>
  <c r="H64" i="276"/>
  <c r="H257" i="276" s="1"/>
  <c r="H63" i="276"/>
  <c r="H256" i="276" s="1"/>
  <c r="H62" i="276"/>
  <c r="M62" i="276" s="1"/>
  <c r="H296" i="276" s="1"/>
  <c r="H61" i="276"/>
  <c r="H254" i="276" s="1"/>
  <c r="H60" i="276"/>
  <c r="M60" i="276" s="1"/>
  <c r="H294" i="276" s="1"/>
  <c r="H59" i="276"/>
  <c r="H252" i="276" s="1"/>
  <c r="H58" i="276"/>
  <c r="H251" i="276" s="1"/>
  <c r="M57" i="276"/>
  <c r="H291" i="276" s="1"/>
  <c r="M56" i="276"/>
  <c r="H290" i="276" s="1"/>
  <c r="M55" i="276"/>
  <c r="H289" i="276" s="1"/>
  <c r="M54" i="276"/>
  <c r="H288" i="276" s="1"/>
  <c r="M53" i="276"/>
  <c r="H287" i="276" s="1"/>
  <c r="M52" i="276"/>
  <c r="H286" i="276" s="1"/>
  <c r="M51" i="276"/>
  <c r="H285" i="276" s="1"/>
  <c r="B44" i="276"/>
  <c r="M23" i="276"/>
  <c r="M22" i="276"/>
  <c r="M21" i="276"/>
  <c r="M20" i="276"/>
  <c r="M19" i="276"/>
  <c r="M18" i="276"/>
  <c r="M17" i="276"/>
  <c r="M16" i="276"/>
  <c r="M15" i="276"/>
  <c r="M14" i="276"/>
  <c r="M13" i="276"/>
  <c r="M12" i="276"/>
  <c r="B9" i="276"/>
  <c r="C8" i="276"/>
  <c r="M289" i="276" l="1"/>
  <c r="M63" i="276"/>
  <c r="H297" i="276" s="1"/>
  <c r="M256" i="276"/>
  <c r="I297" i="276" s="1"/>
  <c r="M297" i="276" s="1"/>
  <c r="M257" i="276"/>
  <c r="I298" i="276" s="1"/>
  <c r="M252" i="276"/>
  <c r="I293" i="276" s="1"/>
  <c r="M254" i="276"/>
  <c r="I295" i="276" s="1"/>
  <c r="M285" i="276"/>
  <c r="M360" i="276"/>
  <c r="M390" i="276"/>
  <c r="H330" i="276"/>
  <c r="M330" i="276" s="1"/>
  <c r="M332" i="276" s="1"/>
  <c r="M299" i="276"/>
  <c r="M159" i="276"/>
  <c r="M452" i="276"/>
  <c r="M27" i="276"/>
  <c r="M61" i="276"/>
  <c r="H295" i="276" s="1"/>
  <c r="M127" i="276"/>
  <c r="M290" i="276"/>
  <c r="M59" i="276"/>
  <c r="H293" i="276" s="1"/>
  <c r="M287" i="276"/>
  <c r="H253" i="276"/>
  <c r="M253" i="276" s="1"/>
  <c r="I294" i="276" s="1"/>
  <c r="M294" i="276" s="1"/>
  <c r="M288" i="276"/>
  <c r="M286" i="276"/>
  <c r="M251" i="276"/>
  <c r="I292" i="276" s="1"/>
  <c r="M291" i="276"/>
  <c r="M300" i="276"/>
  <c r="H255" i="276"/>
  <c r="M255" i="276" s="1"/>
  <c r="M58" i="276"/>
  <c r="H292" i="276" s="1"/>
  <c r="M64" i="276"/>
  <c r="H298" i="276" s="1"/>
  <c r="M298" i="276"/>
  <c r="I33" i="270"/>
  <c r="M293" i="276" l="1"/>
  <c r="M295" i="276"/>
  <c r="M292" i="276"/>
  <c r="I296" i="276"/>
  <c r="M296" i="276" s="1"/>
  <c r="M261" i="276"/>
  <c r="M67" i="276"/>
  <c r="M301" i="276"/>
  <c r="I15" i="270" l="1"/>
  <c r="I24" i="270" s="1"/>
  <c r="I26" i="270" s="1"/>
</calcChain>
</file>

<file path=xl/sharedStrings.xml><?xml version="1.0" encoding="utf-8"?>
<sst xmlns="http://schemas.openxmlformats.org/spreadsheetml/2006/main" count="2369" uniqueCount="335">
  <si>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</si>
  <si>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</si>
  <si>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</si>
  <si>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</si>
  <si>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</si>
  <si>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</si>
  <si>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</si>
  <si>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</si>
  <si>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</si>
  <si>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</si>
  <si>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</si>
  <si>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</si>
  <si>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</si>
  <si>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</si>
  <si>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</si>
  <si>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</si>
  <si>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</si>
  <si>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</si>
  <si>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</si>
  <si>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</si>
  <si>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</si>
  <si>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</si>
  <si>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</si>
  <si>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</si>
  <si>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</si>
  <si>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</si>
  <si>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</si>
  <si>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</si>
  <si>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</si>
  <si>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</si>
  <si>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</si>
  <si>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</si>
  <si>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</si>
  <si>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</si>
  <si>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</si>
  <si>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</si>
  <si>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</si>
  <si>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</si>
  <si>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</si>
  <si>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</si>
  <si>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</si>
  <si>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</si>
  <si>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</si>
  <si>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</si>
  <si>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</si>
  <si>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</si>
  <si>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</si>
  <si>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</si>
  <si>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</si>
  <si>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</si>
  <si>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</si>
  <si>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</si>
  <si>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</si>
  <si>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</si>
  <si>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</si>
  <si>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</si>
  <si>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</si>
  <si>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</si>
  <si>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</si>
  <si>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</si>
  <si>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</si>
  <si>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</si>
  <si>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</si>
  <si>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</si>
  <si>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</si>
  <si>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</si>
  <si>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</si>
  <si>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</si>
  <si>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</si>
  <si>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</si>
  <si>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</si>
  <si>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</si>
  <si>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</si>
  <si>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</si>
  <si>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</si>
  <si>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</si>
  <si>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</si>
  <si>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</si>
  <si>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</si>
  <si>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</si>
  <si>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</si>
  <si>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</si>
  <si>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</si>
  <si>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</si>
  <si>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</si>
  <si>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</si>
  <si>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</si>
  <si>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</si>
  <si>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</si>
  <si>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</si>
  <si>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</si>
  <si>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ML</t>
  </si>
  <si>
    <t>M3</t>
  </si>
  <si>
    <t>SUMINISTRO E INSTALACION DE TUBERIA SANITARIA DE Ø = 8"</t>
  </si>
  <si>
    <t>SUMINISTRO E INSTALACION DE TUBERIA SANITARIA DE Ø = 6"</t>
  </si>
  <si>
    <t>UND</t>
  </si>
  <si>
    <t>RELLENO COMPACTADO CON MATERIAL DE LA MISMA EXCAVACION</t>
  </si>
  <si>
    <t>ARENA PARA PROTECCION DE TUBERIA (EXTENDIDA Y COMPACTADA)</t>
  </si>
  <si>
    <t>EMBOQUILLADO DE TUBERIA</t>
  </si>
  <si>
    <t>M2</t>
  </si>
  <si>
    <t>PLACA DE FONDO EN CONCRETO DE 3000 PSI E=0,10 M</t>
  </si>
  <si>
    <t>ANILLO EN CONCRETO 3000 PSI PARA POZO, E=0,10 M DIAMETRO EXT=1,40 M</t>
  </si>
  <si>
    <t xml:space="preserve">SUBTOTAL OBRA </t>
  </si>
  <si>
    <t>Proyecto:______________________________________</t>
  </si>
  <si>
    <t>Aprobo: _____________________________________</t>
  </si>
  <si>
    <t>Secretaro de Planeacion y Obras Publicas</t>
  </si>
  <si>
    <t>SECRETARÍA DE PLANEACIÓN Y OBRAS PUBLICAS</t>
  </si>
  <si>
    <t xml:space="preserve">OPTIMIZACION DEL ALCANTARILLADO SANITARIO DE LA CARRERA 2 ENTRE CALLE 3 Y CALLE 5 DEL BARRIO JARDIN, MUNICIPIO DE CUBARA.  </t>
  </si>
  <si>
    <t>MEMORIAS DE CALCULO</t>
  </si>
  <si>
    <t>UNIDAD:</t>
  </si>
  <si>
    <t>RED DE ALCANTARILLADO SANITARIO</t>
  </si>
  <si>
    <t>UBICACIÓN</t>
  </si>
  <si>
    <t>MEDIDAS</t>
  </si>
  <si>
    <t>AREA</t>
  </si>
  <si>
    <t>TOTAL</t>
  </si>
  <si>
    <t>LONG</t>
  </si>
  <si>
    <t>ANCHO</t>
  </si>
  <si>
    <t>ALTURA</t>
  </si>
  <si>
    <t>TRAMO 1 DE 8 " ENTRE POZO DE ENTREGA Y POZO 1</t>
  </si>
  <si>
    <t>TRAMO 2 DE 8" ENTRE POZO 1 Y POZO 2</t>
  </si>
  <si>
    <t>TRAMO 3 DE 8" ENTRE POZO 2 Y POZO 3</t>
  </si>
  <si>
    <t>TRAMO 4 DE 8" ENTRE POZO 3 Y POZO 4</t>
  </si>
  <si>
    <t>TRAMO 5 DE 8" ENTRE POZO 4 Y POZO 5</t>
  </si>
  <si>
    <t>TRAMO 7 DE 8" ENTRE POZO 6 Y POZO 7</t>
  </si>
  <si>
    <t>ACOMETIDAS DOMICILIARIAS DE LA #1 A LA #50</t>
  </si>
  <si>
    <t>ACOMETIDA #51</t>
  </si>
  <si>
    <t>ACOMETIDA #52</t>
  </si>
  <si>
    <t>ACOMETIDA #53</t>
  </si>
  <si>
    <t>ACOMETIDA#54</t>
  </si>
  <si>
    <t>ACOMETIDA #55</t>
  </si>
  <si>
    <t>ACOMETIDA #56</t>
  </si>
  <si>
    <t>ACOMETIDA #57</t>
  </si>
  <si>
    <t>TOTAL DEFINITIVO</t>
  </si>
  <si>
    <t>AREA DE CORTE</t>
  </si>
  <si>
    <t>POZO 1</t>
  </si>
  <si>
    <t>POZO 2</t>
  </si>
  <si>
    <t>POZO3</t>
  </si>
  <si>
    <t>POZO 4</t>
  </si>
  <si>
    <t>POZO 5</t>
  </si>
  <si>
    <t xml:space="preserve">POZO 6 </t>
  </si>
  <si>
    <t>POZO 7</t>
  </si>
  <si>
    <t>TRAMO 6 DE 8" ENTRE POZO 4 Y POZO 6</t>
  </si>
  <si>
    <t>ACOMETIDAS DOMICILIARIAS DE LA  #51 AL A#57</t>
  </si>
  <si>
    <t xml:space="preserve">EXC CAJA DE INSPECCION DOMICILIARIAS </t>
  </si>
  <si>
    <t>ACOMETIDAS DE LA #1 A LA #57</t>
  </si>
  <si>
    <t xml:space="preserve">CAJAS DE INSPECCION DOMICILIARIAS </t>
  </si>
  <si>
    <t>AREA DE RELLENO</t>
  </si>
  <si>
    <t>VOLUMEN</t>
  </si>
  <si>
    <t>EXPANSION %</t>
  </si>
  <si>
    <t>EXCAVACION</t>
  </si>
  <si>
    <t>RELLENO</t>
  </si>
  <si>
    <t>AREA TUBERIA</t>
  </si>
  <si>
    <t>ESPESOR</t>
  </si>
  <si>
    <t>DOMICILIARIAS DE LA #1 A LA #57</t>
  </si>
  <si>
    <t xml:space="preserve">SALIDA E INGRESO DE POZO </t>
  </si>
  <si>
    <t>CAJAS DE INSPECCION RED DOMICILIARIA</t>
  </si>
  <si>
    <t>DIAM</t>
  </si>
  <si>
    <t>POZOS</t>
  </si>
  <si>
    <t xml:space="preserve">POZOS </t>
  </si>
  <si>
    <t xml:space="preserve">POZOS DE INSPECCIÓN </t>
  </si>
  <si>
    <t xml:space="preserve"> CAJAS DE REGISTRO</t>
  </si>
  <si>
    <t>Vo. Bo. Secretario</t>
  </si>
  <si>
    <t>JOSE LEONARDO ARAQUE CONTRERAS</t>
  </si>
  <si>
    <t>Secretario de Planeacion y Obras Publicas</t>
  </si>
  <si>
    <t>Proyectó</t>
  </si>
  <si>
    <t>DIEGO ALEJANDRO SIERRA BUSTOS</t>
  </si>
  <si>
    <t>Apoyo a la Secretaria de Planeacion y Obras Publicas</t>
  </si>
  <si>
    <t xml:space="preserve"> OBJETO: OPTIMIZACION DEL SISTEMA DE ALCANTARILLADO SANITARIO  LA CARRERA 5 ENTRE CALLE 3 Y 4 DEL MUNICIPIO DE CUBARÁ</t>
  </si>
  <si>
    <t xml:space="preserve">TRAMO DE POZO 1 A 2 </t>
  </si>
  <si>
    <t xml:space="preserve">TRAMO DE POZO 2 A 3 </t>
  </si>
  <si>
    <t>TRAMO DEL POZO 2 A 4</t>
  </si>
  <si>
    <t xml:space="preserve">TRAMO DEL POZO 3 A 5 </t>
  </si>
  <si>
    <t>TRAMO DEL POZO 5 A 4</t>
  </si>
  <si>
    <t>TRAMO DEL POZO 4 A 6</t>
  </si>
  <si>
    <t xml:space="preserve">TRAMO CAJA DE INSPECCION 1 </t>
  </si>
  <si>
    <t>TRAMO CAJA DE INSPECCION 2</t>
  </si>
  <si>
    <t>TRAMO CAJA DE INSPECCION 3</t>
  </si>
  <si>
    <t>TRAMO CAJA DE INSPECCION 4</t>
  </si>
  <si>
    <t>TRAMO CAJA DE INSPECCION 5</t>
  </si>
  <si>
    <t>TRAMO CAJA DE INSPECCION 6</t>
  </si>
  <si>
    <t>EXCAVACION MECANICA EN CONGLOMERADO</t>
  </si>
  <si>
    <t>EXCAVACION MANUAL EN CONGLOMERADO HASTA 1m</t>
  </si>
  <si>
    <t>SUMINISTRO E INTALACION DE KIT SILLA YEE SANITARIA 8"x6"</t>
  </si>
  <si>
    <t>CAJA DE INSPECCION DE 0,7x0,7x0,7m. EN CONCRETO IMPERMEABILIZADO DE 3000psi Y REFORZADO (CON TAPA)</t>
  </si>
  <si>
    <t>RETIRO Y DISPOSICION DE MATERIAL SOBRANTE</t>
  </si>
  <si>
    <t>CONCRETO DE 2500 PSI PARA SOLADO E=0.05 M.</t>
  </si>
  <si>
    <t>TAPA EN CONCRETO 3000 PSI, REFORZ, D EXT=1,40 M E=0,10 M PARA POZO DE INSPECCIÒN INCL ARO Y TAPA HF</t>
  </si>
  <si>
    <t>CAÑUELA EN CONCRETO DE 3.000 PSI PARA POZO DE INSPECCIÓN DINT. 1.20 M</t>
  </si>
  <si>
    <t>CAÑUELA EN CONCRETO DE 3000 PSI PARA CAJA DE REGISTRO AREA 0,5 X 0,5 M</t>
  </si>
  <si>
    <t>PRELIMINARES</t>
  </si>
  <si>
    <t>1.</t>
  </si>
  <si>
    <t>1.1</t>
  </si>
  <si>
    <t>1.2</t>
  </si>
  <si>
    <t>2.</t>
  </si>
  <si>
    <t>2.1</t>
  </si>
  <si>
    <t>2.2</t>
  </si>
  <si>
    <t>3.</t>
  </si>
  <si>
    <t>CORTE Y TRANSPORTE DE MADERA</t>
  </si>
  <si>
    <t>1.3</t>
  </si>
  <si>
    <t>3.1</t>
  </si>
  <si>
    <t>MUNICIPIO DE CUBARÁ</t>
  </si>
  <si>
    <t>DEPARTAMENTO DE BOYACÁ</t>
  </si>
  <si>
    <t>SECRETARIA DE PLANEACION Y OBRAS PUBLICAS</t>
  </si>
  <si>
    <t>HERRAMIENTA MENOR</t>
  </si>
  <si>
    <t>M.O.</t>
  </si>
  <si>
    <t>DIA</t>
  </si>
  <si>
    <t>HILO</t>
  </si>
  <si>
    <t>%</t>
  </si>
  <si>
    <t>TOPÓGRAFO</t>
  </si>
  <si>
    <t>JESÚS IVÁN QUIÑONES RUEDA</t>
  </si>
  <si>
    <t>DIRECCIONAMIENTO ESTRATÉGICO</t>
  </si>
  <si>
    <r>
      <rPr>
        <b/>
        <sz val="15"/>
        <color theme="1"/>
        <rFont val="Arial"/>
        <family val="2"/>
      </rPr>
      <t>Código:</t>
    </r>
    <r>
      <rPr>
        <sz val="15"/>
        <color theme="1"/>
        <rFont val="Arial"/>
        <family val="2"/>
      </rPr>
      <t xml:space="preserve"> DIE-01-M03-F16                   </t>
    </r>
    <r>
      <rPr>
        <b/>
        <sz val="15"/>
        <color theme="1"/>
        <rFont val="Arial"/>
        <family val="2"/>
      </rPr>
      <t>Versión:</t>
    </r>
    <r>
      <rPr>
        <sz val="15"/>
        <color theme="1"/>
        <rFont val="Arial"/>
        <family val="2"/>
      </rPr>
      <t xml:space="preserve"> 03</t>
    </r>
  </si>
  <si>
    <t>FORMATO DE CANTIDADES DE OBRA</t>
  </si>
  <si>
    <r>
      <rPr>
        <b/>
        <sz val="15"/>
        <color theme="1"/>
        <rFont val="Arial"/>
        <family val="2"/>
      </rPr>
      <t>Fecha:</t>
    </r>
    <r>
      <rPr>
        <sz val="15"/>
        <color theme="1"/>
        <rFont val="Arial"/>
        <family val="2"/>
      </rPr>
      <t xml:space="preserve"> 02/07/2024 </t>
    </r>
  </si>
  <si>
    <t>SECRETARÍA DE PLANEACIÓN Y OBRAS PÚBLICAS</t>
  </si>
  <si>
    <t>PLANO/DISEÑO A CONSULTAR</t>
  </si>
  <si>
    <t xml:space="preserve">TOTAL </t>
  </si>
  <si>
    <t>Proyecto:</t>
  </si>
  <si>
    <t>Aprobó:</t>
  </si>
  <si>
    <t>_________________________________________________________</t>
  </si>
  <si>
    <t>Secretario de Planeación y Obras Públicas</t>
  </si>
  <si>
    <t>Matricula No. A21382020-1090480860</t>
  </si>
  <si>
    <t>ARNES, ESLINGA SENCILLA Y CONECTOR DE ANCLAJE</t>
  </si>
  <si>
    <t>AYUDANTE (01)</t>
  </si>
  <si>
    <t>N/A</t>
  </si>
  <si>
    <t>PRODUCTOS DE LIMPIEZA (DETERGENTES, LIMPIADORES, ÁCIDOS, ETC.)</t>
  </si>
  <si>
    <t xml:space="preserve">AGUA </t>
  </si>
  <si>
    <t>LT</t>
  </si>
  <si>
    <t>MEDIDAS ESTRUCTURAS</t>
  </si>
  <si>
    <t>OFICIAL (01)</t>
  </si>
  <si>
    <t>DIAMETRO</t>
  </si>
  <si>
    <t>PERIMETRO</t>
  </si>
  <si>
    <t>ANCHO DE LA TABLA</t>
  </si>
  <si>
    <t>ANCHO DEL PISO</t>
  </si>
  <si>
    <t>LONGITUD DEL PISO</t>
  </si>
  <si>
    <t xml:space="preserve">LONGITUD  </t>
  </si>
  <si>
    <t xml:space="preserve">Diseño Arquitectónico </t>
  </si>
  <si>
    <t>MOTOSIERRA</t>
  </si>
  <si>
    <t>TABLA EN MADERA INMUNIZADA 0,3m X 0,03m X 1m</t>
  </si>
  <si>
    <t>KG/KM</t>
  </si>
  <si>
    <t>60 tablas de 3 m</t>
  </si>
  <si>
    <t>3.2</t>
  </si>
  <si>
    <t>3.3</t>
  </si>
  <si>
    <t>3.4</t>
  </si>
  <si>
    <t>3.5</t>
  </si>
  <si>
    <t>3.6</t>
  </si>
  <si>
    <t>DIFERENCIAL DE 5 TN (2 UNIDADES)</t>
  </si>
  <si>
    <t>INMUNIZANTE PARA MADERA</t>
  </si>
  <si>
    <t>GL</t>
  </si>
  <si>
    <t>INMUNIZANTE PARA MADERA A DOS MANOS</t>
  </si>
  <si>
    <t xml:space="preserve">INMUNIZANTE PARA MADERA </t>
  </si>
  <si>
    <t>SEPARACIÓN ENTRE CUARTÓN</t>
  </si>
  <si>
    <t>LONGITUD CUARTÓN</t>
  </si>
  <si>
    <t>3.7</t>
  </si>
  <si>
    <t>KG</t>
  </si>
  <si>
    <t>PUNTILLAS 2-1/2"</t>
  </si>
  <si>
    <t>AYUDANTE (02)</t>
  </si>
  <si>
    <t>AYUDANTE (03)</t>
  </si>
  <si>
    <t xml:space="preserve">MANTENIMIENTO DEL PUENTE </t>
  </si>
  <si>
    <t>DISOLVENTE THINER</t>
  </si>
  <si>
    <t>ESMALTE PARA EXTERIOR 3 EN 1 BRILLANTE</t>
  </si>
  <si>
    <t>Matricula No. : A21382020-1090480860</t>
  </si>
  <si>
    <t>Nombre: JESÚS IVÁN QUIÑONES RUEDA</t>
  </si>
  <si>
    <t>GRILLETE (PERRO) DE 3/8″ TIPO PESADO PARA CABLE DE ACERO</t>
  </si>
  <si>
    <t>OBJETO: MEJORAMIENTO DE LA TRANSITABILIDAD EN CAMINOS ANCESTRALES DE LA COMUNIDAD DE AGUABLANCA MEDIANTE EL MANTENIMIENTO DE DOS PUENTES PEATONALES EN EL RESGUARDO INDÍGENA UNIDO U'WA.</t>
  </si>
  <si>
    <t>LIMPIEZA Y ROCERÍA MANUAL CON UN ANCHO DE 3,0 METROS</t>
  </si>
  <si>
    <t>2.3</t>
  </si>
  <si>
    <t xml:space="preserve">50 unidades 3m </t>
  </si>
  <si>
    <t>CUARTON EN MADERA INMUNIZADA 0,10m X 0,10m X 1m</t>
  </si>
  <si>
    <t>TABLA EN MADERA INMUNIZADA 0,12m X 0,18m X 1m</t>
  </si>
  <si>
    <t>TENSIONAMIENTO DE GUAYA PRINCIPAL DE 1”</t>
  </si>
  <si>
    <t>BROCA MADERA 5/16 PULGADAS X 6 PULGADAS</t>
  </si>
  <si>
    <t>PUNTILLA DE 6" CON CABEZA</t>
  </si>
  <si>
    <t>INSTALACIÓN DE SOPORTE PARA PISO (DURMIENTE) EN CUARTÓN (0,12m X 0,18m X 2,50m)</t>
  </si>
  <si>
    <t>REPOSICIÓN DE PENDOLONES EN VARILLA LISA DE ACERO LONG. PROM= 2,5 MTS</t>
  </si>
  <si>
    <t>TUERCA DE SEGURIDAD DE 1/2"</t>
  </si>
  <si>
    <t>PENDOLON EN VARILLA LISA DE 1/2" (Con rosca)</t>
  </si>
  <si>
    <t>SUMINISTRO Y APLICACIÓN DE PINTURA EN ESMALTE 3 EN 1 EXTERIOR A DOS MANOS PARA GUAYA Y PENDOLONES</t>
  </si>
  <si>
    <t>COMPRESOR DE PINTURA</t>
  </si>
  <si>
    <t>DÍA</t>
  </si>
  <si>
    <t>PLANTA ELECTRICA</t>
  </si>
  <si>
    <t>CABLE DE ACERO 6X36 AA 3/8"</t>
  </si>
  <si>
    <t>80 Cuartones de 3 m</t>
  </si>
  <si>
    <t>Area de intervención Puente 2</t>
  </si>
  <si>
    <t>Area de intervención Puente 1</t>
  </si>
  <si>
    <t>Guaya D=1" Puente 2</t>
  </si>
  <si>
    <t>Guaya D=1" Puente 1</t>
  </si>
  <si>
    <t>DESMONTE DE MADERA EXISTENTE (TABLAS, DURMIENTES Y LARGUEROS)</t>
  </si>
  <si>
    <t>INSTALACIÓN DE SOPORTE PARA PISO (LARGUERO) EN CUARTÓN (0,10m X 0,10m X 3,00m)</t>
  </si>
  <si>
    <t>Madera Existente Puente 1</t>
  </si>
  <si>
    <t>Madera Existente Puente 2</t>
  </si>
  <si>
    <t>Cable de Acero 1" Puente 1</t>
  </si>
  <si>
    <t>Cable de Acero 1" Puente 2</t>
  </si>
  <si>
    <t>LIMPIEZA MANUAL DE GUAYA PRINCIPAL Y PENDOLONES</t>
  </si>
  <si>
    <t>Pendolones en  D=1/2"</t>
  </si>
  <si>
    <t>Tablas Para Piso Puente 1</t>
  </si>
  <si>
    <t>Tablas Para Piso Puente 2</t>
  </si>
  <si>
    <t>Cuartón Para Soporte Piso (Durmiente) Puente 2</t>
  </si>
  <si>
    <t>Cuartón Para Soporte Piso (Durmiente) Puente 1</t>
  </si>
  <si>
    <t>Cuartón Para Soporte Piso (Larguero) Puente 1</t>
  </si>
  <si>
    <t>Cuartón Para Soporte Piso (Larguero) Puente 2</t>
  </si>
  <si>
    <t>ANCHO DEL PUENTE</t>
  </si>
  <si>
    <t>LONGITUD CUARTON (LARGUERO)</t>
  </si>
  <si>
    <t>LONGITUD TABLA</t>
  </si>
  <si>
    <t>INSTALACIÓN DE PISO EN TABLA EN MADERA (0,20m X 0.03m X 2,30m)</t>
  </si>
  <si>
    <t>Reposición de Pendolones Puente 1</t>
  </si>
  <si>
    <t>Reposición de Pendolones Puente 2</t>
  </si>
  <si>
    <t>Pintura Para Guaya Puente 1</t>
  </si>
  <si>
    <t>Pintura Para Guaya Puente 2</t>
  </si>
  <si>
    <t>Pintura Para Pendolones Puente 1</t>
  </si>
  <si>
    <t>Pintura Para Pendolones Puente 2</t>
  </si>
  <si>
    <t>SUMINISTRO E INSTALACIÓN DE CORTA-VIENTOS EN CABLE DE 6X36 AA  Ø 3/8"</t>
  </si>
  <si>
    <t>Cable Guaya de 6X36 AA  Ø 3/8"</t>
  </si>
  <si>
    <t>CORTE Y TRANSPORTE (1 KM) DE TABLAS EN MADERA INMUNIZADA 0,30m x 0,03m</t>
  </si>
  <si>
    <t>CORTE Y TRANSPORTE (1 KM)  DE CUARTÓN EN MADERA INMUNIZADA 0,10m x 0,10m</t>
  </si>
  <si>
    <t>CORTE Y TRANSPORTE (1 KM)  DE CUARTÓN EN MADERA INMUNIZADA 0,12m x 0,18m</t>
  </si>
  <si>
    <t>Nombre: CARLOS HUMBERTO DAZA GUTIERREZ</t>
  </si>
  <si>
    <t>CARLOS HUMBERTO DAZA GUTIERREZ</t>
  </si>
  <si>
    <t>Apoyo a la Sec. De Planeación y Obras Públicas.</t>
  </si>
  <si>
    <t xml:space="preserve">CRONOGRAMA </t>
  </si>
  <si>
    <t>ACTIVIDADES</t>
  </si>
  <si>
    <t>ITEM</t>
  </si>
  <si>
    <t>CANT</t>
  </si>
  <si>
    <t>MES #1</t>
  </si>
  <si>
    <t>Sem. 01</t>
  </si>
  <si>
    <t>Sem. 02</t>
  </si>
  <si>
    <t>Sem. 03</t>
  </si>
  <si>
    <t>Sem. 04</t>
  </si>
  <si>
    <t>HA</t>
  </si>
  <si>
    <t>X</t>
  </si>
  <si>
    <t xml:space="preserve">VALOR TOTAL </t>
  </si>
  <si>
    <t>JESUS ÍVAN QUIÑONES RUEDA</t>
  </si>
  <si>
    <t>Apoyo A La Secretaria De Planeación Y Obras Publicas</t>
  </si>
  <si>
    <t>Secretario De Planeación Y Obras Publicas</t>
  </si>
  <si>
    <t>FLUJO DE FONDOS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</si>
</sst>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 numFmtId="205" formatCode="#,##0.00;[Red]#,##0.00"/>
    <numFmt numFmtId="206" formatCode="#,##0.0;[Red]#,##0.0"/>
    <numFmt numFmtId="207" formatCode="_(* #.##0.00_);_(* \(#.##0.00\);_(* &quot;-&quot;??_);_(@_)"/>
    <numFmt numFmtId="208" formatCode="_ * #.##0.00_ ;_ * \-#.##0.00_ ;_ * &quot;-&quot;??_ ;_ @_ "/>
  </numFmts>
  <fonts count="9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8"/>
      <name val="Arial"/>
      <family val="2"/>
      <charset val="1"/>
    </font>
    <font>
      <b/>
      <sz val="8"/>
      <name val="Arial"/>
      <family val="2"/>
      <charset val="1"/>
    </font>
    <font>
      <sz val="9"/>
      <name val="Calibri"/>
      <family val="2"/>
    </font>
    <font>
      <sz val="8"/>
      <name val="Calibri"/>
      <family val="2"/>
    </font>
    <font>
      <sz val="10"/>
      <name val="Arial"/>
      <family val="2"/>
    </font>
    <font>
      <sz val="11"/>
      <color rgb="FFFF0000"/>
      <name val="Calibri"/>
      <family val="2"/>
      <scheme val="minor"/>
    </font>
    <font>
      <sz val="10"/>
      <color theme="1"/>
      <name val="Arial"/>
      <family val="2"/>
    </font>
    <font>
      <b/>
      <sz val="16"/>
      <color theme="1"/>
      <name val="Informal Roman"/>
      <family val="4"/>
    </font>
    <font>
      <b/>
      <sz val="12"/>
      <name val="Arial"/>
      <family val="2"/>
    </font>
    <font>
      <b/>
      <sz val="16"/>
      <name val="Arial"/>
      <family val="2"/>
    </font>
    <font>
      <b/>
      <sz val="9"/>
      <name val="Arial"/>
      <family val="2"/>
    </font>
    <font>
      <sz val="9"/>
      <name val="Arial"/>
      <family val="2"/>
    </font>
    <font>
      <b/>
      <sz val="8"/>
      <color theme="1"/>
      <name val="Eras Light ITC"/>
      <family val="2"/>
    </font>
    <font>
      <sz val="8"/>
      <color theme="1"/>
      <name val="Arial"/>
      <family val="2"/>
    </font>
    <font>
      <b/>
      <sz val="12"/>
      <color theme="1"/>
      <name val="Arial"/>
      <family val="2"/>
    </font>
    <font>
      <b/>
      <sz val="9"/>
      <color theme="1"/>
      <name val="Arial"/>
      <family val="2"/>
    </font>
    <font>
      <sz val="12"/>
      <color theme="1"/>
      <name val="Arial"/>
      <family val="2"/>
    </font>
    <font>
      <sz val="9"/>
      <color theme="1"/>
      <name val="Arial"/>
      <family val="2"/>
    </font>
    <font>
      <u/>
      <sz val="10"/>
      <name val="Arial"/>
      <family val="2"/>
    </font>
    <font>
      <sz val="11"/>
      <color theme="1"/>
      <name val="Arial Narrow"/>
      <family val="2"/>
    </font>
    <font>
      <sz val="8"/>
      <name val="Arial"/>
      <family val="2"/>
    </font>
    <font>
      <sz val="12"/>
      <color theme="1"/>
      <name val="Arial Narrow"/>
      <family val="2"/>
    </font>
    <font>
      <sz val="12"/>
      <color indexed="8"/>
      <name val="Verdana"/>
      <family val="2"/>
    </font>
    <font>
      <b/>
      <sz val="11"/>
      <color rgb="FF595959"/>
      <name val="Arial"/>
      <family val="2"/>
    </font>
    <font>
      <sz val="11"/>
      <color rgb="FF595959"/>
      <name val="Arial"/>
      <family val="2"/>
    </font>
    <font>
      <b/>
      <sz val="11"/>
      <color theme="1"/>
      <name val="Arial"/>
      <family val="2"/>
    </font>
    <font>
      <sz val="11"/>
      <color theme="1"/>
      <name val="Arial"/>
      <family val="2"/>
    </font>
    <font>
      <b/>
      <sz val="18"/>
      <color theme="1"/>
      <name val="Arial"/>
      <family val="2"/>
    </font>
    <font>
      <sz val="15"/>
      <color theme="1"/>
      <name val="Arial"/>
      <family val="2"/>
    </font>
    <font>
      <b/>
      <sz val="15"/>
      <color theme="1"/>
      <name val="Arial"/>
      <family val="2"/>
    </font>
    <font>
      <sz val="12"/>
      <name val="Arial"/>
      <family val="2"/>
    </font>
    <font>
      <sz val="12"/>
      <color theme="1"/>
      <name val="Calibri"/>
      <family val="2"/>
      <scheme val="minor"/>
    </font>
    <font>
      <sz val="15"/>
      <name val="Arial"/>
      <family val="2"/>
    </font>
    <font>
      <b/>
      <i/>
      <sz val="15"/>
      <name val="Arial"/>
      <family val="2"/>
    </font>
    <font>
      <b/>
      <sz val="15"/>
      <name val="Arial"/>
      <family val="2"/>
    </font>
    <font>
      <b/>
      <i/>
      <sz val="11"/>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00B0F0"/>
        <bgColor indexed="64"/>
      </patternFill>
    </fill>
    <fill>
      <patternFill patternType="solid">
        <fgColor theme="0" tint="-0.14999847407452621"/>
        <bgColor indexed="64"/>
      </patternFill>
    </fill>
    <fill>
      <patternFill patternType="solid">
        <fgColor rgb="FF92D050"/>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s>
  <cellStyleXfs count="503">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4" borderId="0" applyNumberFormat="0" applyBorder="0" applyAlignment="0" applyProtection="0"/>
    <xf numFmtId="0" fontId="20" fillId="16" borderId="1" applyNumberFormat="0" applyAlignment="0" applyProtection="0"/>
    <xf numFmtId="0" fontId="21" fillId="17" borderId="2" applyNumberFormat="0" applyAlignment="0" applyProtection="0"/>
    <xf numFmtId="0" fontId="22" fillId="0" borderId="3" applyNumberFormat="0" applyFill="0" applyAlignment="0" applyProtection="0"/>
    <xf numFmtId="0" fontId="23" fillId="0" borderId="0" applyNumberFormat="0" applyFill="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21" borderId="0" applyNumberFormat="0" applyBorder="0" applyAlignment="0" applyProtection="0"/>
    <xf numFmtId="0" fontId="24" fillId="7" borderId="1" applyNumberFormat="0" applyAlignment="0" applyProtection="0"/>
    <xf numFmtId="0" fontId="34" fillId="0" borderId="0">
      <alignment vertical="top"/>
    </xf>
    <xf numFmtId="183" fontId="14" fillId="0" borderId="0" applyFont="0" applyFill="0" applyBorder="0" applyAlignment="0" applyProtection="0"/>
    <xf numFmtId="0" fontId="25" fillId="3" borderId="0" applyNumberFormat="0" applyBorder="0" applyAlignment="0" applyProtection="0"/>
    <xf numFmtId="173" fontId="13" fillId="0" borderId="0" applyFont="0" applyFill="0" applyBorder="0" applyAlignment="0" applyProtection="0"/>
    <xf numFmtId="2" fontId="15" fillId="0" borderId="4" applyFont="0" applyBorder="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69" fontId="14" fillId="0" borderId="0" applyFont="0" applyFill="0" applyBorder="0" applyAlignment="0" applyProtection="0"/>
    <xf numFmtId="178"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8" fontId="14" fillId="0" borderId="0" applyFont="0" applyFill="0" applyBorder="0" applyAlignment="0" applyProtection="0"/>
    <xf numFmtId="174" fontId="14" fillId="0" borderId="0" applyFont="0" applyFill="0" applyBorder="0" applyAlignment="0" applyProtection="0"/>
    <xf numFmtId="169" fontId="17" fillId="0" borderId="0" applyFont="0" applyFill="0" applyBorder="0" applyAlignment="0" applyProtection="0"/>
    <xf numFmtId="174" fontId="14" fillId="0" borderId="0" applyFont="0" applyFill="0" applyBorder="0" applyAlignment="0" applyProtection="0"/>
    <xf numFmtId="169" fontId="14" fillId="0" borderId="0" applyFont="0" applyFill="0" applyBorder="0" applyAlignment="0" applyProtection="0"/>
    <xf numFmtId="169" fontId="35" fillId="0" borderId="0" applyFont="0" applyFill="0" applyBorder="0" applyAlignment="0" applyProtection="0"/>
    <xf numFmtId="173" fontId="14" fillId="0" borderId="0" applyFont="0" applyFill="0" applyBorder="0" applyAlignment="0" applyProtection="0"/>
    <xf numFmtId="0" fontId="14" fillId="0" borderId="0" applyFont="0" applyFill="0" applyBorder="0" applyAlignment="0" applyProtection="0"/>
    <xf numFmtId="0" fontId="35"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9" fontId="14" fillId="0" borderId="0" applyFont="0" applyFill="0" applyBorder="0" applyAlignment="0" applyProtection="0"/>
    <xf numFmtId="168" fontId="17" fillId="0" borderId="0" applyFont="0" applyFill="0" applyBorder="0" applyAlignment="0" applyProtection="0"/>
    <xf numFmtId="170" fontId="14" fillId="0" borderId="0" applyFont="0" applyFill="0" applyBorder="0" applyAlignment="0" applyProtection="0"/>
    <xf numFmtId="177" fontId="14" fillId="0" borderId="0" applyFont="0" applyFill="0" applyBorder="0" applyAlignment="0" applyProtection="0"/>
    <xf numFmtId="165" fontId="14" fillId="0" borderId="0" applyFont="0" applyFill="0" applyBorder="0" applyAlignment="0" applyProtection="0"/>
    <xf numFmtId="177"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70"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0" fontId="26" fillId="22" borderId="0" applyNumberFormat="0" applyBorder="0" applyAlignment="0" applyProtection="0"/>
    <xf numFmtId="0" fontId="26" fillId="22" borderId="0" applyNumberFormat="0" applyBorder="0" applyAlignment="0" applyProtection="0"/>
    <xf numFmtId="0" fontId="14" fillId="0" borderId="0"/>
    <xf numFmtId="0" fontId="14" fillId="0" borderId="0"/>
    <xf numFmtId="0" fontId="35" fillId="0" borderId="0"/>
    <xf numFmtId="0" fontId="14" fillId="0" borderId="0"/>
    <xf numFmtId="0" fontId="14" fillId="0" borderId="0"/>
    <xf numFmtId="0" fontId="3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36" fillId="0" borderId="0"/>
    <xf numFmtId="0" fontId="36" fillId="0" borderId="0"/>
    <xf numFmtId="0" fontId="14" fillId="0" borderId="0"/>
    <xf numFmtId="0" fontId="14" fillId="0" borderId="0"/>
    <xf numFmtId="0" fontId="14" fillId="0" borderId="0"/>
    <xf numFmtId="0" fontId="14" fillId="23" borderId="5" applyNumberFormat="0" applyFont="0" applyAlignment="0" applyProtection="0"/>
    <xf numFmtId="9" fontId="17"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4" fillId="0" borderId="0" applyFont="0" applyFill="0" applyBorder="0" applyAlignment="0" applyProtection="0"/>
    <xf numFmtId="9" fontId="35"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27" fillId="16" borderId="6"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1" fillId="0" borderId="7" applyNumberFormat="0" applyFill="0" applyAlignment="0" applyProtection="0"/>
    <xf numFmtId="0" fontId="32" fillId="0" borderId="8" applyNumberFormat="0" applyFill="0" applyAlignment="0" applyProtection="0"/>
    <xf numFmtId="0" fontId="23" fillId="0" borderId="9" applyNumberFormat="0" applyFill="0" applyAlignment="0" applyProtection="0"/>
    <xf numFmtId="0" fontId="30" fillId="0" borderId="0" applyNumberFormat="0" applyFill="0" applyBorder="0" applyAlignment="0" applyProtection="0"/>
    <xf numFmtId="0" fontId="33" fillId="0" borderId="10" applyNumberFormat="0" applyFill="0" applyAlignment="0" applyProtection="0"/>
    <xf numFmtId="0" fontId="33" fillId="0" borderId="10" applyNumberFormat="0" applyFill="0" applyAlignment="0" applyProtection="0"/>
    <xf numFmtId="173" fontId="37" fillId="0" borderId="0" applyFont="0" applyFill="0" applyBorder="0" applyAlignment="0" applyProtection="0"/>
    <xf numFmtId="0" fontId="13" fillId="0" borderId="0"/>
    <xf numFmtId="9" fontId="37" fillId="0" borderId="0" applyFont="0" applyFill="0" applyBorder="0" applyAlignment="0" applyProtection="0"/>
    <xf numFmtId="0" fontId="13" fillId="0" borderId="0"/>
    <xf numFmtId="177" fontId="13" fillId="0" borderId="0" applyFont="0" applyFill="0" applyBorder="0" applyAlignment="0" applyProtection="0"/>
    <xf numFmtId="0" fontId="12" fillId="0" borderId="0"/>
    <xf numFmtId="0" fontId="13" fillId="0" borderId="0"/>
    <xf numFmtId="0" fontId="13" fillId="0" borderId="0"/>
    <xf numFmtId="0" fontId="11" fillId="0" borderId="0"/>
    <xf numFmtId="43" fontId="11" fillId="0" borderId="0" applyFont="0" applyFill="0" applyBorder="0" applyAlignment="0" applyProtection="0"/>
    <xf numFmtId="0" fontId="13"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4" borderId="0" applyNumberFormat="0" applyBorder="0" applyAlignment="0" applyProtection="0"/>
    <xf numFmtId="0" fontId="20" fillId="16" borderId="1" applyNumberFormat="0" applyAlignment="0" applyProtection="0"/>
    <xf numFmtId="0" fontId="13" fillId="0" borderId="0"/>
    <xf numFmtId="0" fontId="21" fillId="17" borderId="2" applyNumberFormat="0" applyAlignment="0" applyProtection="0"/>
    <xf numFmtId="0" fontId="22" fillId="0" borderId="3" applyNumberFormat="0" applyFill="0" applyAlignment="0" applyProtection="0"/>
    <xf numFmtId="188" fontId="15" fillId="0" borderId="49">
      <alignment horizontal="right"/>
    </xf>
    <xf numFmtId="188" fontId="15" fillId="0" borderId="49">
      <alignment horizontal="right"/>
    </xf>
    <xf numFmtId="2" fontId="15" fillId="0" borderId="0"/>
    <xf numFmtId="2" fontId="15" fillId="0" borderId="0"/>
    <xf numFmtId="2" fontId="15" fillId="0" borderId="0"/>
    <xf numFmtId="189" fontId="15" fillId="0" borderId="0"/>
    <xf numFmtId="189" fontId="15" fillId="0" borderId="0"/>
    <xf numFmtId="189" fontId="15" fillId="0" borderId="0"/>
    <xf numFmtId="190" fontId="16" fillId="0" borderId="0"/>
    <xf numFmtId="190" fontId="16" fillId="0" borderId="0"/>
    <xf numFmtId="190" fontId="16" fillId="0" borderId="0"/>
    <xf numFmtId="188" fontId="15" fillId="0" borderId="49">
      <alignment horizontal="right"/>
    </xf>
    <xf numFmtId="191" fontId="13" fillId="0" borderId="0">
      <protection locked="0"/>
    </xf>
    <xf numFmtId="3" fontId="42" fillId="0" borderId="0" applyFont="0" applyFill="0" applyBorder="0" applyAlignment="0" applyProtection="0"/>
    <xf numFmtId="192" fontId="13" fillId="0" borderId="0">
      <protection locked="0"/>
    </xf>
    <xf numFmtId="193" fontId="42" fillId="0" borderId="0" applyFont="0" applyFill="0" applyBorder="0" applyAlignment="0" applyProtection="0"/>
    <xf numFmtId="194" fontId="13" fillId="0" borderId="0">
      <protection locked="0"/>
    </xf>
    <xf numFmtId="0" fontId="23" fillId="0" borderId="0" applyNumberFormat="0" applyFill="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21" borderId="0" applyNumberFormat="0" applyBorder="0" applyAlignment="0" applyProtection="0"/>
    <xf numFmtId="0" fontId="24" fillId="7" borderId="1" applyNumberFormat="0" applyAlignment="0" applyProtection="0"/>
    <xf numFmtId="195" fontId="43" fillId="0" borderId="0">
      <protection locked="0"/>
    </xf>
    <xf numFmtId="195" fontId="43" fillId="0" borderId="0">
      <protection locked="0"/>
    </xf>
    <xf numFmtId="195" fontId="43" fillId="0" borderId="0">
      <protection locked="0"/>
    </xf>
    <xf numFmtId="195" fontId="43" fillId="0" borderId="0">
      <protection locked="0"/>
    </xf>
    <xf numFmtId="195" fontId="43" fillId="0" borderId="0">
      <protection locked="0"/>
    </xf>
    <xf numFmtId="195" fontId="43" fillId="0" borderId="0">
      <protection locked="0"/>
    </xf>
    <xf numFmtId="195" fontId="43" fillId="0" borderId="0">
      <protection locked="0"/>
    </xf>
    <xf numFmtId="196" fontId="13" fillId="0" borderId="0">
      <protection locked="0"/>
    </xf>
    <xf numFmtId="0" fontId="44" fillId="0" borderId="0" applyNumberFormat="0" applyFill="0" applyBorder="0" applyAlignment="0" applyProtection="0"/>
    <xf numFmtId="0" fontId="45" fillId="0" borderId="0" applyNumberFormat="0" applyFill="0" applyBorder="0" applyAlignment="0" applyProtection="0"/>
    <xf numFmtId="197" fontId="13" fillId="0" borderId="0">
      <protection locked="0"/>
    </xf>
    <xf numFmtId="197" fontId="13" fillId="0" borderId="0">
      <protection locked="0"/>
    </xf>
    <xf numFmtId="0" fontId="25" fillId="3" borderId="0" applyNumberFormat="0" applyBorder="0" applyAlignment="0" applyProtection="0"/>
    <xf numFmtId="198" fontId="15" fillId="0" borderId="0">
      <alignment horizontal="right"/>
    </xf>
    <xf numFmtId="198" fontId="15" fillId="0" borderId="0">
      <alignment horizontal="right"/>
    </xf>
    <xf numFmtId="198" fontId="15" fillId="0" borderId="0">
      <alignment horizontal="right"/>
    </xf>
    <xf numFmtId="199" fontId="15" fillId="0" borderId="0" applyFont="0" applyFill="0" applyBorder="0" applyAlignment="0">
      <alignment horizontal="center"/>
    </xf>
    <xf numFmtId="199" fontId="15" fillId="0" borderId="0" applyFont="0" applyFill="0" applyBorder="0" applyAlignment="0">
      <alignment horizontal="center"/>
    </xf>
    <xf numFmtId="2" fontId="15" fillId="0" borderId="4" applyFont="0" applyBorder="0"/>
    <xf numFmtId="169" fontId="17" fillId="0" borderId="0" applyFont="0" applyFill="0" applyBorder="0" applyAlignment="0" applyProtection="0"/>
    <xf numFmtId="173" fontId="13" fillId="0" borderId="0" applyFont="0" applyFill="0" applyBorder="0" applyAlignment="0" applyProtection="0"/>
    <xf numFmtId="169" fontId="13" fillId="0" borderId="0" applyFont="0" applyFill="0" applyBorder="0" applyAlignment="0" applyProtection="0"/>
    <xf numFmtId="169" fontId="46" fillId="0" borderId="0" applyFont="0" applyFill="0" applyBorder="0" applyAlignment="0" applyProtection="0"/>
    <xf numFmtId="169" fontId="46" fillId="0" borderId="0" applyFont="0" applyFill="0" applyBorder="0" applyAlignment="0" applyProtection="0"/>
    <xf numFmtId="169" fontId="46" fillId="0" borderId="0" applyFont="0" applyFill="0" applyBorder="0" applyAlignment="0" applyProtection="0"/>
    <xf numFmtId="200" fontId="15" fillId="0" borderId="0">
      <alignment horizontal="right"/>
    </xf>
    <xf numFmtId="200" fontId="15" fillId="0" borderId="0">
      <alignment horizontal="right"/>
    </xf>
    <xf numFmtId="200" fontId="15" fillId="0" borderId="0">
      <alignment horizontal="right"/>
    </xf>
    <xf numFmtId="201" fontId="13" fillId="0" borderId="0" applyFont="0" applyFill="0" applyBorder="0" applyAlignment="0" applyProtection="0"/>
    <xf numFmtId="201" fontId="13" fillId="0" borderId="0" applyFont="0" applyFill="0" applyBorder="0" applyAlignment="0" applyProtection="0"/>
    <xf numFmtId="164" fontId="13" fillId="0" borderId="0" applyFont="0" applyFill="0" applyBorder="0" applyAlignment="0" applyProtection="0"/>
    <xf numFmtId="168" fontId="13" fillId="0" borderId="0" applyFont="0" applyFill="0" applyBorder="0" applyAlignment="0" applyProtection="0"/>
    <xf numFmtId="201" fontId="13" fillId="0" borderId="0" applyFont="0" applyFill="0" applyBorder="0" applyAlignment="0" applyProtection="0"/>
    <xf numFmtId="201" fontId="13" fillId="0" borderId="0" applyFont="0" applyFill="0" applyBorder="0" applyAlignment="0" applyProtection="0"/>
    <xf numFmtId="201" fontId="13" fillId="0" borderId="0" applyFont="0" applyFill="0" applyBorder="0" applyAlignment="0" applyProtection="0"/>
    <xf numFmtId="201" fontId="13" fillId="0" borderId="0" applyFont="0" applyFill="0" applyBorder="0" applyAlignment="0" applyProtection="0"/>
    <xf numFmtId="201" fontId="13" fillId="0" borderId="0" applyFont="0" applyFill="0" applyBorder="0" applyAlignment="0" applyProtection="0"/>
    <xf numFmtId="201" fontId="13" fillId="0" borderId="0" applyFont="0" applyFill="0" applyBorder="0" applyAlignment="0" applyProtection="0"/>
    <xf numFmtId="164" fontId="13" fillId="0" borderId="0" applyFont="0" applyFill="0" applyBorder="0" applyAlignment="0" applyProtection="0"/>
    <xf numFmtId="168" fontId="17" fillId="0" borderId="0" applyFont="0" applyFill="0" applyBorder="0" applyAlignment="0" applyProtection="0"/>
    <xf numFmtId="193" fontId="47" fillId="0" borderId="0" applyFont="0" applyFill="0" applyBorder="0" applyAlignment="0" applyProtection="0"/>
    <xf numFmtId="0" fontId="26" fillId="22" borderId="0" applyNumberFormat="0" applyBorder="0" applyAlignment="0" applyProtection="0"/>
    <xf numFmtId="202" fontId="15" fillId="0" borderId="0" applyFont="0" applyFill="0" applyBorder="0" applyAlignment="0">
      <alignment horizontal="center"/>
    </xf>
    <xf numFmtId="202" fontId="15" fillId="0" borderId="0" applyFont="0" applyFill="0" applyBorder="0" applyAlignment="0">
      <alignment horizontal="center"/>
    </xf>
    <xf numFmtId="0" fontId="13" fillId="0" borderId="0"/>
    <xf numFmtId="0" fontId="13" fillId="0" borderId="0"/>
    <xf numFmtId="0" fontId="46" fillId="0" borderId="0"/>
    <xf numFmtId="0" fontId="10" fillId="0" borderId="0"/>
    <xf numFmtId="0" fontId="46" fillId="0" borderId="0"/>
    <xf numFmtId="0" fontId="13" fillId="0" borderId="0"/>
    <xf numFmtId="0" fontId="13" fillId="0" borderId="0"/>
    <xf numFmtId="0" fontId="13" fillId="0" borderId="0"/>
    <xf numFmtId="0" fontId="13" fillId="0" borderId="0"/>
    <xf numFmtId="0" fontId="48" fillId="0" borderId="0"/>
    <xf numFmtId="0" fontId="13" fillId="0" borderId="0"/>
    <xf numFmtId="0" fontId="13" fillId="23" borderId="5" applyNumberFormat="0" applyFont="0" applyAlignment="0" applyProtection="0"/>
    <xf numFmtId="203" fontId="13" fillId="0" borderId="0">
      <protection locked="0"/>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46" fillId="0" borderId="0" applyFont="0" applyFill="0" applyBorder="0" applyAlignment="0" applyProtection="0"/>
    <xf numFmtId="0" fontId="49" fillId="0" borderId="0">
      <alignment vertical="top"/>
    </xf>
    <xf numFmtId="0" fontId="27" fillId="16" borderId="6"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1" fillId="0" borderId="7" applyNumberFormat="0" applyFill="0" applyAlignment="0" applyProtection="0"/>
    <xf numFmtId="0" fontId="32" fillId="0" borderId="8" applyNumberFormat="0" applyFill="0" applyAlignment="0" applyProtection="0"/>
    <xf numFmtId="0" fontId="23" fillId="0" borderId="9" applyNumberFormat="0" applyFill="0" applyAlignment="0" applyProtection="0"/>
    <xf numFmtId="0" fontId="30" fillId="0" borderId="0" applyNumberFormat="0" applyFill="0" applyBorder="0" applyAlignment="0" applyProtection="0"/>
    <xf numFmtId="197" fontId="13" fillId="0" borderId="54">
      <protection locked="0"/>
    </xf>
    <xf numFmtId="0" fontId="53" fillId="0" borderId="0"/>
    <xf numFmtId="0" fontId="54" fillId="0" borderId="0" applyNumberFormat="0" applyFill="0" applyBorder="0" applyAlignment="0" applyProtection="0">
      <alignment vertical="top"/>
      <protection locked="0"/>
    </xf>
    <xf numFmtId="44" fontId="66" fillId="0" borderId="0" applyFont="0" applyFill="0" applyBorder="0" applyAlignment="0" applyProtection="0"/>
    <xf numFmtId="0" fontId="9" fillId="0" borderId="0"/>
    <xf numFmtId="0" fontId="9" fillId="0" borderId="0"/>
    <xf numFmtId="171" fontId="13" fillId="0" borderId="0" applyFont="0" applyFill="0" applyBorder="0" applyAlignment="0" applyProtection="0"/>
    <xf numFmtId="170" fontId="13" fillId="0" borderId="0" applyFont="0" applyFill="0" applyBorder="0" applyAlignment="0" applyProtection="0"/>
    <xf numFmtId="44" fontId="13" fillId="0" borderId="0" applyFont="0" applyFill="0" applyBorder="0" applyAlignment="0" applyProtection="0"/>
    <xf numFmtId="179" fontId="13"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44" fontId="13" fillId="0" borderId="0" applyFont="0" applyFill="0" applyBorder="0" applyAlignment="0" applyProtection="0"/>
    <xf numFmtId="178" fontId="13" fillId="0" borderId="0" applyFont="0" applyFill="0" applyBorder="0" applyAlignment="0" applyProtection="0"/>
    <xf numFmtId="0" fontId="9" fillId="0" borderId="0"/>
    <xf numFmtId="169" fontId="9" fillId="0" borderId="0" applyFont="0" applyFill="0" applyBorder="0" applyAlignment="0" applyProtection="0"/>
    <xf numFmtId="173" fontId="13" fillId="0" borderId="0" applyFont="0" applyFill="0" applyBorder="0" applyAlignment="0" applyProtection="0"/>
    <xf numFmtId="0" fontId="9" fillId="0" borderId="0"/>
    <xf numFmtId="9" fontId="9" fillId="0" borderId="0" applyFont="0" applyFill="0" applyBorder="0" applyAlignment="0" applyProtection="0"/>
    <xf numFmtId="18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1" fontId="13" fillId="0" borderId="0" applyFont="0" applyFill="0" applyBorder="0" applyAlignment="0" applyProtection="0"/>
    <xf numFmtId="43"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8" fontId="13" fillId="0" borderId="0" applyFont="0" applyFill="0" applyBorder="0" applyAlignment="0" applyProtection="0"/>
    <xf numFmtId="174" fontId="13" fillId="0" borderId="0" applyFont="0" applyFill="0" applyBorder="0" applyAlignment="0" applyProtection="0"/>
    <xf numFmtId="43" fontId="17"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7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0" fontId="13" fillId="0" borderId="0"/>
    <xf numFmtId="0" fontId="13" fillId="0" borderId="0"/>
    <xf numFmtId="0" fontId="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8" fillId="0" borderId="0"/>
    <xf numFmtId="0" fontId="8" fillId="0" borderId="0"/>
    <xf numFmtId="0" fontId="13" fillId="23" borderId="5" applyNumberFormat="0" applyFont="0" applyAlignment="0" applyProtection="0"/>
    <xf numFmtId="9" fontId="8"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9" fontId="1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8" fillId="0" borderId="0"/>
    <xf numFmtId="44" fontId="13"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42"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41" fontId="8" fillId="0" borderId="0" applyFont="0" applyFill="0" applyBorder="0" applyAlignment="0" applyProtection="0"/>
    <xf numFmtId="0" fontId="8" fillId="0" borderId="0"/>
    <xf numFmtId="0" fontId="81" fillId="0" borderId="0"/>
    <xf numFmtId="164" fontId="8"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0" fontId="8" fillId="0" borderId="0"/>
    <xf numFmtId="18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3" fontId="13" fillId="0" borderId="0" applyFont="0" applyFill="0" applyBorder="0" applyAlignment="0" applyProtection="0"/>
    <xf numFmtId="178"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8" fontId="13" fillId="0" borderId="0" applyFont="0" applyFill="0" applyBorder="0" applyAlignment="0" applyProtection="0"/>
    <xf numFmtId="174" fontId="13" fillId="0" borderId="0" applyFont="0" applyFill="0" applyBorder="0" applyAlignment="0" applyProtection="0"/>
    <xf numFmtId="43" fontId="17"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7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0" fontId="13" fillId="0" borderId="0"/>
    <xf numFmtId="0" fontId="13" fillId="0" borderId="0"/>
    <xf numFmtId="0" fontId="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8" fillId="0" borderId="0"/>
    <xf numFmtId="0" fontId="8" fillId="0" borderId="0"/>
    <xf numFmtId="0" fontId="13" fillId="23" borderId="5" applyNumberFormat="0" applyFont="0" applyAlignment="0" applyProtection="0"/>
    <xf numFmtId="9" fontId="8"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9" fontId="1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8" fillId="0" borderId="0"/>
    <xf numFmtId="44" fontId="13"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42"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41" fontId="8" fillId="0" borderId="0" applyFont="0" applyFill="0" applyBorder="0" applyAlignment="0" applyProtection="0"/>
    <xf numFmtId="0" fontId="8" fillId="0" borderId="0"/>
    <xf numFmtId="164" fontId="8"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0" fontId="8" fillId="0" borderId="0"/>
    <xf numFmtId="44" fontId="13" fillId="0" borderId="0" applyFont="0" applyFill="0" applyBorder="0" applyAlignment="0" applyProtection="0"/>
    <xf numFmtId="44" fontId="13"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4" fontId="13" fillId="0" borderId="0" applyFont="0" applyFill="0" applyBorder="0" applyAlignment="0" applyProtection="0"/>
    <xf numFmtId="0" fontId="6" fillId="0" borderId="0"/>
    <xf numFmtId="44" fontId="13" fillId="0" borderId="0" applyFont="0" applyFill="0" applyBorder="0" applyAlignment="0" applyProtection="0"/>
    <xf numFmtId="0" fontId="83" fillId="0" borderId="0"/>
    <xf numFmtId="44" fontId="83" fillId="0" borderId="0" applyFont="0" applyFill="0" applyBorder="0" applyAlignment="0" applyProtection="0"/>
    <xf numFmtId="9" fontId="83" fillId="0" borderId="0" applyFont="0" applyFill="0" applyBorder="0" applyAlignment="0" applyProtection="0"/>
    <xf numFmtId="0" fontId="83" fillId="0" borderId="0"/>
    <xf numFmtId="43" fontId="6" fillId="0" borderId="0" applyFont="0" applyFill="0" applyBorder="0" applyAlignment="0" applyProtection="0"/>
    <xf numFmtId="0" fontId="6" fillId="0" borderId="0"/>
    <xf numFmtId="0" fontId="81" fillId="0" borderId="0"/>
    <xf numFmtId="164" fontId="6" fillId="0" borderId="0" applyFont="0" applyFill="0" applyBorder="0" applyAlignment="0" applyProtection="0"/>
    <xf numFmtId="44" fontId="13"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181" fontId="6" fillId="0" borderId="0"/>
    <xf numFmtId="164" fontId="6" fillId="0" borderId="0" applyFont="0" applyFill="0" applyBorder="0" applyAlignment="0" applyProtection="0"/>
    <xf numFmtId="0" fontId="84" fillId="0" borderId="0" applyNumberFormat="0" applyFill="0" applyBorder="0" applyProtection="0">
      <alignment vertical="top"/>
    </xf>
    <xf numFmtId="0" fontId="81" fillId="0" borderId="0"/>
    <xf numFmtId="43" fontId="13" fillId="0" borderId="0" applyFont="0" applyFill="0" applyBorder="0" applyAlignment="0" applyProtection="0"/>
    <xf numFmtId="207" fontId="13" fillId="0" borderId="0" applyFont="0" applyFill="0" applyBorder="0" applyAlignment="0" applyProtection="0"/>
    <xf numFmtId="168" fontId="17" fillId="0" borderId="0" applyFont="0" applyFill="0" applyBorder="0" applyAlignment="0" applyProtection="0"/>
    <xf numFmtId="42" fontId="6" fillId="0" borderId="0" applyFont="0" applyFill="0" applyBorder="0" applyAlignment="0" applyProtection="0"/>
    <xf numFmtId="172" fontId="13" fillId="0" borderId="0" applyFont="0" applyFill="0" applyBorder="0" applyAlignment="0" applyProtection="0"/>
    <xf numFmtId="168" fontId="17" fillId="0" borderId="0" applyFont="0" applyFill="0" applyBorder="0" applyAlignment="0" applyProtection="0"/>
    <xf numFmtId="168" fontId="81" fillId="0" borderId="0" applyFont="0" applyFill="0" applyBorder="0" applyAlignment="0" applyProtection="0"/>
    <xf numFmtId="0" fontId="6" fillId="0" borderId="0"/>
    <xf numFmtId="44" fontId="13" fillId="0" borderId="0" applyFont="0" applyFill="0" applyBorder="0" applyAlignment="0" applyProtection="0"/>
    <xf numFmtId="0" fontId="5" fillId="0" borderId="0"/>
    <xf numFmtId="169"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4" fillId="0" borderId="0"/>
    <xf numFmtId="169" fontId="4" fillId="0" borderId="0" applyFont="0" applyFill="0" applyBorder="0" applyAlignment="0" applyProtection="0"/>
    <xf numFmtId="0" fontId="4" fillId="0" borderId="0"/>
    <xf numFmtId="208" fontId="13" fillId="0" borderId="0" applyFont="0" applyFill="0" applyBorder="0" applyAlignment="0" applyProtection="0"/>
    <xf numFmtId="41" fontId="4" fillId="0" borderId="0" applyFont="0" applyFill="0" applyBorder="0" applyAlignment="0" applyProtection="0"/>
    <xf numFmtId="0" fontId="3" fillId="0" borderId="0"/>
    <xf numFmtId="0" fontId="3" fillId="0" borderId="0"/>
    <xf numFmtId="0" fontId="3" fillId="0" borderId="0"/>
    <xf numFmtId="169" fontId="3" fillId="0" borderId="0" applyFont="0" applyFill="0" applyBorder="0" applyAlignment="0" applyProtection="0"/>
    <xf numFmtId="0" fontId="3" fillId="0" borderId="0"/>
    <xf numFmtId="0" fontId="1" fillId="0" borderId="0"/>
    <xf numFmtId="164" fontId="1" fillId="0" borderId="0" applyFont="0" applyFill="0" applyBorder="0" applyAlignment="0" applyProtection="0"/>
  </cellStyleXfs>
  <cellXfs count="1182">
    <xf numFmtId="0" fontId="0" fillId="0" borderId="0" xfId="0"/>
    <xf numFmtId="0" fontId="38" fillId="0" borderId="0" xfId="89" applyFont="1"/>
    <xf numFmtId="0" fontId="38" fillId="0" borderId="0" xfId="89" applyFont="1" applyAlignment="1">
      <alignment horizontal="center"/>
    </xf>
    <xf numFmtId="0" fontId="40" fillId="0" borderId="0" xfId="90" applyFont="1"/>
    <xf numFmtId="0" fontId="39" fillId="0" borderId="0" xfId="90" applyFont="1"/>
    <xf numFmtId="0" fontId="41" fillId="0" borderId="0" xfId="89" applyFont="1"/>
    <xf numFmtId="0" fontId="41" fillId="0" borderId="0" xfId="89" applyFont="1" applyAlignment="1">
      <alignment horizontal="center"/>
    </xf>
    <xf numFmtId="0" fontId="41" fillId="0" borderId="38" xfId="89" applyFont="1" applyBorder="1"/>
    <xf numFmtId="0" fontId="41" fillId="0" borderId="39" xfId="89" applyFont="1" applyBorder="1"/>
    <xf numFmtId="0" fontId="41" fillId="0" borderId="36" xfId="89" applyFont="1" applyBorder="1"/>
    <xf numFmtId="0" fontId="41" fillId="0" borderId="37" xfId="89" applyFont="1" applyBorder="1"/>
    <xf numFmtId="0" fontId="41" fillId="0" borderId="0" xfId="90" applyFont="1"/>
    <xf numFmtId="0" fontId="41" fillId="0" borderId="36" xfId="90" applyFont="1" applyBorder="1"/>
    <xf numFmtId="0" fontId="41" fillId="0" borderId="37" xfId="90" applyFont="1" applyBorder="1"/>
    <xf numFmtId="182" fontId="41" fillId="0" borderId="37" xfId="90" applyNumberFormat="1" applyFont="1" applyBorder="1"/>
    <xf numFmtId="184" fontId="41" fillId="0" borderId="37" xfId="90" applyNumberFormat="1" applyFont="1" applyBorder="1"/>
    <xf numFmtId="0" fontId="38" fillId="0" borderId="36" xfId="89" applyFont="1" applyBorder="1"/>
    <xf numFmtId="0" fontId="38" fillId="0" borderId="37" xfId="89" applyFont="1" applyBorder="1"/>
    <xf numFmtId="0" fontId="39" fillId="0" borderId="0" xfId="0" applyFont="1"/>
    <xf numFmtId="0" fontId="41" fillId="25" borderId="0" xfId="89" applyFont="1" applyFill="1"/>
    <xf numFmtId="0" fontId="41" fillId="25" borderId="36" xfId="89" applyFont="1" applyFill="1" applyBorder="1"/>
    <xf numFmtId="0" fontId="38" fillId="25" borderId="0" xfId="89" applyFont="1" applyFill="1"/>
    <xf numFmtId="0" fontId="41" fillId="25" borderId="37" xfId="89" applyFont="1" applyFill="1" applyBorder="1"/>
    <xf numFmtId="0" fontId="39" fillId="0" borderId="38" xfId="0" applyFont="1" applyBorder="1"/>
    <xf numFmtId="0" fontId="39" fillId="0" borderId="81" xfId="0" applyFont="1" applyBorder="1"/>
    <xf numFmtId="0" fontId="39" fillId="0" borderId="36" xfId="0" applyFont="1" applyBorder="1"/>
    <xf numFmtId="0" fontId="39" fillId="0" borderId="37" xfId="0" applyFont="1" applyBorder="1"/>
    <xf numFmtId="0" fontId="41" fillId="0" borderId="37" xfId="0" applyFont="1" applyBorder="1" applyAlignment="1">
      <alignment horizontal="center" wrapText="1"/>
    </xf>
    <xf numFmtId="0" fontId="52" fillId="0" borderId="37" xfId="255" applyFont="1" applyBorder="1" applyAlignment="1">
      <alignment horizontal="center" vertical="center"/>
    </xf>
    <xf numFmtId="0" fontId="52" fillId="0" borderId="37" xfId="0" applyFont="1" applyBorder="1" applyAlignment="1">
      <alignment horizontal="center" vertical="center"/>
    </xf>
    <xf numFmtId="0" fontId="52" fillId="0" borderId="37" xfId="0" applyFont="1" applyBorder="1" applyAlignment="1">
      <alignment vertical="center"/>
    </xf>
    <xf numFmtId="1" fontId="52" fillId="0" borderId="37" xfId="0" applyNumberFormat="1" applyFont="1" applyBorder="1" applyAlignment="1">
      <alignment horizontal="center" vertical="center"/>
    </xf>
    <xf numFmtId="0" fontId="52" fillId="0" borderId="37" xfId="0" applyFont="1" applyBorder="1" applyAlignment="1">
      <alignment horizontal="center"/>
    </xf>
    <xf numFmtId="0" fontId="51" fillId="0" borderId="37" xfId="0" applyFont="1" applyBorder="1" applyAlignment="1" applyProtection="1">
      <alignment horizontal="center"/>
      <protection locked="0"/>
    </xf>
    <xf numFmtId="0" fontId="51" fillId="0" borderId="37" xfId="0" applyFont="1" applyBorder="1" applyAlignment="1">
      <alignment horizontal="center" vertical="center"/>
    </xf>
    <xf numFmtId="4" fontId="39" fillId="0" borderId="37" xfId="0" applyNumberFormat="1" applyFont="1" applyBorder="1" applyAlignment="1">
      <alignment horizontal="center" vertical="center"/>
    </xf>
    <xf numFmtId="0" fontId="51" fillId="0" borderId="37" xfId="0" applyFont="1" applyBorder="1" applyAlignment="1">
      <alignment horizontal="left" vertical="center"/>
    </xf>
    <xf numFmtId="0" fontId="51" fillId="0" borderId="37" xfId="0" applyFont="1" applyBorder="1" applyAlignment="1">
      <alignment horizontal="center"/>
    </xf>
    <xf numFmtId="173" fontId="39" fillId="0" borderId="37" xfId="34" applyFont="1" applyFill="1" applyBorder="1"/>
    <xf numFmtId="173" fontId="39" fillId="0" borderId="37" xfId="0" applyNumberFormat="1" applyFont="1" applyBorder="1"/>
    <xf numFmtId="0" fontId="51" fillId="0" borderId="37" xfId="0" applyFont="1" applyBorder="1" applyAlignment="1">
      <alignment horizontal="center" wrapText="1"/>
    </xf>
    <xf numFmtId="173" fontId="39" fillId="0" borderId="37" xfId="34" applyFont="1" applyFill="1" applyBorder="1" applyAlignment="1">
      <alignment horizontal="center" wrapText="1"/>
    </xf>
    <xf numFmtId="166" fontId="39" fillId="0" borderId="37" xfId="0" applyNumberFormat="1" applyFont="1" applyBorder="1"/>
    <xf numFmtId="43" fontId="39" fillId="0" borderId="37" xfId="34" applyNumberFormat="1" applyFont="1" applyFill="1" applyBorder="1"/>
    <xf numFmtId="43" fontId="39" fillId="0" borderId="37" xfId="0" applyNumberFormat="1" applyFont="1" applyBorder="1"/>
    <xf numFmtId="0" fontId="40" fillId="0" borderId="37" xfId="0" applyFont="1" applyBorder="1"/>
    <xf numFmtId="0" fontId="39" fillId="0" borderId="37" xfId="0" applyFont="1" applyBorder="1" applyAlignment="1">
      <alignment horizontal="center"/>
    </xf>
    <xf numFmtId="0" fontId="50" fillId="0" borderId="37" xfId="0" applyFont="1" applyBorder="1" applyAlignment="1">
      <alignment wrapText="1"/>
    </xf>
    <xf numFmtId="0" fontId="41" fillId="0" borderId="37" xfId="0" applyFont="1" applyBorder="1" applyAlignment="1">
      <alignment horizontal="right"/>
    </xf>
    <xf numFmtId="0" fontId="39" fillId="0" borderId="82" xfId="0" applyFont="1" applyBorder="1"/>
    <xf numFmtId="0" fontId="39" fillId="0" borderId="83" xfId="0" applyFont="1" applyBorder="1"/>
    <xf numFmtId="0" fontId="39" fillId="0" borderId="84" xfId="0" applyFont="1" applyBorder="1"/>
    <xf numFmtId="0" fontId="57" fillId="0" borderId="0" xfId="0" applyFont="1"/>
    <xf numFmtId="0" fontId="57" fillId="0" borderId="63" xfId="0" applyFont="1" applyBorder="1" applyAlignment="1">
      <alignment horizontal="center"/>
    </xf>
    <xf numFmtId="0" fontId="59" fillId="0" borderId="55" xfId="0" applyFont="1" applyBorder="1" applyAlignment="1">
      <alignment horizontal="center"/>
    </xf>
    <xf numFmtId="0" fontId="57" fillId="0" borderId="55" xfId="0" applyFont="1" applyBorder="1" applyAlignment="1">
      <alignment vertical="center"/>
    </xf>
    <xf numFmtId="0" fontId="57" fillId="0" borderId="74" xfId="0" applyFont="1" applyBorder="1" applyAlignment="1">
      <alignment vertical="center"/>
    </xf>
    <xf numFmtId="0" fontId="57" fillId="0" borderId="60" xfId="0" applyFont="1" applyBorder="1" applyAlignment="1">
      <alignment horizontal="center"/>
    </xf>
    <xf numFmtId="0" fontId="57" fillId="0" borderId="59" xfId="0" applyFont="1" applyBorder="1" applyAlignment="1">
      <alignment horizontal="right" vertical="center"/>
    </xf>
    <xf numFmtId="0" fontId="57" fillId="0" borderId="29" xfId="0" applyFont="1" applyBorder="1" applyAlignment="1">
      <alignment horizontal="center" vertical="center"/>
    </xf>
    <xf numFmtId="0" fontId="57" fillId="0" borderId="35" xfId="0" applyFont="1" applyBorder="1" applyAlignment="1">
      <alignment horizontal="center" vertical="center"/>
    </xf>
    <xf numFmtId="0" fontId="57" fillId="0" borderId="11" xfId="0" applyFont="1" applyBorder="1" applyAlignment="1">
      <alignment horizontal="center"/>
    </xf>
    <xf numFmtId="0" fontId="57" fillId="0" borderId="0" xfId="0" applyFont="1" applyAlignment="1">
      <alignment horizontal="right" vertical="center"/>
    </xf>
    <xf numFmtId="1" fontId="57" fillId="0" borderId="18" xfId="0" applyNumberFormat="1" applyFont="1" applyBorder="1" applyAlignment="1">
      <alignment horizontal="center" vertical="center"/>
    </xf>
    <xf numFmtId="1" fontId="57" fillId="0" borderId="30" xfId="0" applyNumberFormat="1" applyFont="1" applyBorder="1" applyAlignment="1">
      <alignment horizontal="center" vertical="center"/>
    </xf>
    <xf numFmtId="1" fontId="57" fillId="0" borderId="12" xfId="0" applyNumberFormat="1" applyFont="1" applyBorder="1" applyAlignment="1">
      <alignment horizontal="center" vertical="center"/>
    </xf>
    <xf numFmtId="0" fontId="57" fillId="0" borderId="73" xfId="0" applyFont="1" applyBorder="1" applyAlignment="1">
      <alignment horizontal="left"/>
    </xf>
    <xf numFmtId="0" fontId="57" fillId="0" borderId="56" xfId="0" applyFont="1" applyBorder="1" applyAlignment="1">
      <alignment horizontal="center"/>
    </xf>
    <xf numFmtId="0" fontId="57" fillId="0" borderId="72" xfId="0" applyFont="1" applyBorder="1" applyAlignment="1">
      <alignment horizontal="center"/>
    </xf>
    <xf numFmtId="0" fontId="57" fillId="0" borderId="27" xfId="0" applyFont="1" applyBorder="1"/>
    <xf numFmtId="0" fontId="57" fillId="0" borderId="31" xfId="0" applyFont="1" applyBorder="1"/>
    <xf numFmtId="0" fontId="57" fillId="0" borderId="70" xfId="0" applyFont="1" applyBorder="1"/>
    <xf numFmtId="0" fontId="57" fillId="0" borderId="60" xfId="0" applyFont="1" applyBorder="1"/>
    <xf numFmtId="0" fontId="57" fillId="0" borderId="59" xfId="0" applyFont="1" applyBorder="1"/>
    <xf numFmtId="0" fontId="57" fillId="0" borderId="58" xfId="0" applyFont="1" applyBorder="1"/>
    <xf numFmtId="0" fontId="57" fillId="0" borderId="11" xfId="0" applyFont="1" applyBorder="1"/>
    <xf numFmtId="0" fontId="57" fillId="0" borderId="12" xfId="0" applyFont="1" applyBorder="1"/>
    <xf numFmtId="0" fontId="59" fillId="24" borderId="71" xfId="0" applyFont="1" applyFill="1" applyBorder="1" applyAlignment="1">
      <alignment horizontal="center" vertical="center"/>
    </xf>
    <xf numFmtId="0" fontId="57" fillId="24" borderId="69" xfId="0" applyFont="1" applyFill="1" applyBorder="1" applyAlignment="1">
      <alignment horizontal="center" vertical="center"/>
    </xf>
    <xf numFmtId="4" fontId="57" fillId="24" borderId="69" xfId="0" applyNumberFormat="1" applyFont="1" applyFill="1" applyBorder="1" applyAlignment="1">
      <alignment horizontal="center" vertical="center"/>
    </xf>
    <xf numFmtId="0" fontId="59" fillId="24" borderId="29" xfId="0" applyFont="1" applyFill="1" applyBorder="1" applyAlignment="1">
      <alignment horizontal="center"/>
    </xf>
    <xf numFmtId="0" fontId="59" fillId="24" borderId="35" xfId="0" applyFont="1" applyFill="1" applyBorder="1" applyAlignment="1">
      <alignment horizontal="center"/>
    </xf>
    <xf numFmtId="173" fontId="57" fillId="0" borderId="18" xfId="34" applyFont="1" applyBorder="1"/>
    <xf numFmtId="173" fontId="57" fillId="0" borderId="30" xfId="34" applyFont="1" applyBorder="1"/>
    <xf numFmtId="0" fontId="57" fillId="0" borderId="63" xfId="0" applyFont="1" applyBorder="1"/>
    <xf numFmtId="0" fontId="57" fillId="0" borderId="55" xfId="0" applyFont="1" applyBorder="1"/>
    <xf numFmtId="0" fontId="57" fillId="0" borderId="65" xfId="0" applyFont="1" applyBorder="1"/>
    <xf numFmtId="0" fontId="57" fillId="0" borderId="66" xfId="0" applyFont="1" applyBorder="1"/>
    <xf numFmtId="173" fontId="57" fillId="0" borderId="64" xfId="34" applyFont="1" applyBorder="1"/>
    <xf numFmtId="173" fontId="57" fillId="0" borderId="61" xfId="0" applyNumberFormat="1" applyFont="1" applyBorder="1"/>
    <xf numFmtId="2" fontId="57" fillId="0" borderId="18" xfId="0" applyNumberFormat="1" applyFont="1" applyBorder="1"/>
    <xf numFmtId="0" fontId="57" fillId="0" borderId="20" xfId="0" applyFont="1" applyBorder="1"/>
    <xf numFmtId="173" fontId="57" fillId="0" borderId="42" xfId="34" applyFont="1" applyBorder="1"/>
    <xf numFmtId="173" fontId="57" fillId="0" borderId="61" xfId="34" applyFont="1" applyBorder="1"/>
    <xf numFmtId="0" fontId="59" fillId="24" borderId="29" xfId="0" applyFont="1" applyFill="1" applyBorder="1"/>
    <xf numFmtId="2" fontId="57" fillId="0" borderId="18" xfId="0" applyNumberFormat="1" applyFont="1" applyBorder="1" applyAlignment="1">
      <alignment horizontal="center"/>
    </xf>
    <xf numFmtId="2" fontId="57" fillId="0" borderId="22" xfId="0" applyNumberFormat="1" applyFont="1" applyBorder="1" applyAlignment="1">
      <alignment horizontal="center"/>
    </xf>
    <xf numFmtId="0" fontId="57" fillId="0" borderId="64" xfId="0" applyFont="1" applyBorder="1"/>
    <xf numFmtId="0" fontId="57" fillId="0" borderId="14" xfId="0" applyFont="1" applyBorder="1"/>
    <xf numFmtId="173" fontId="57" fillId="0" borderId="40" xfId="34" applyFont="1" applyBorder="1"/>
    <xf numFmtId="0" fontId="59" fillId="24" borderId="16" xfId="0" applyFont="1" applyFill="1" applyBorder="1" applyAlignment="1">
      <alignment horizontal="center" wrapText="1"/>
    </xf>
    <xf numFmtId="0" fontId="59" fillId="24" borderId="29" xfId="0" applyFont="1" applyFill="1" applyBorder="1" applyAlignment="1">
      <alignment horizontal="center" wrapText="1"/>
    </xf>
    <xf numFmtId="0" fontId="59" fillId="24" borderId="35" xfId="0" applyFont="1" applyFill="1" applyBorder="1" applyAlignment="1">
      <alignment horizontal="center" wrapText="1"/>
    </xf>
    <xf numFmtId="0" fontId="57" fillId="0" borderId="21" xfId="0" applyFont="1" applyBorder="1" applyAlignment="1">
      <alignment horizontal="left"/>
    </xf>
    <xf numFmtId="0" fontId="57" fillId="0" borderId="22" xfId="0" applyFont="1" applyBorder="1" applyAlignment="1">
      <alignment horizontal="left"/>
    </xf>
    <xf numFmtId="173" fontId="57" fillId="0" borderId="18" xfId="34" applyFont="1" applyBorder="1" applyAlignment="1">
      <alignment horizontal="center"/>
    </xf>
    <xf numFmtId="0" fontId="57" fillId="0" borderId="22" xfId="95" applyNumberFormat="1" applyFont="1" applyBorder="1" applyAlignment="1">
      <alignment horizontal="center"/>
    </xf>
    <xf numFmtId="166" fontId="57" fillId="0" borderId="25" xfId="0" applyNumberFormat="1" applyFont="1" applyBorder="1" applyAlignment="1">
      <alignment horizontal="center" wrapText="1"/>
    </xf>
    <xf numFmtId="173" fontId="57" fillId="0" borderId="47" xfId="34" applyFont="1" applyBorder="1" applyAlignment="1">
      <alignment horizontal="center" wrapText="1"/>
    </xf>
    <xf numFmtId="166" fontId="57" fillId="24" borderId="61" xfId="0" applyNumberFormat="1" applyFont="1" applyFill="1" applyBorder="1"/>
    <xf numFmtId="43" fontId="57" fillId="0" borderId="22" xfId="34" applyNumberFormat="1" applyFont="1" applyBorder="1"/>
    <xf numFmtId="9" fontId="57" fillId="0" borderId="23" xfId="95" applyFont="1" applyBorder="1"/>
    <xf numFmtId="9" fontId="57" fillId="0" borderId="18" xfId="95" applyFont="1" applyBorder="1" applyAlignment="1">
      <alignment horizontal="center"/>
    </xf>
    <xf numFmtId="43" fontId="57" fillId="0" borderId="30" xfId="34" applyNumberFormat="1" applyFont="1" applyBorder="1"/>
    <xf numFmtId="43" fontId="57" fillId="0" borderId="31" xfId="34" applyNumberFormat="1" applyFont="1" applyBorder="1"/>
    <xf numFmtId="9" fontId="57" fillId="0" borderId="28" xfId="95" applyFont="1" applyBorder="1"/>
    <xf numFmtId="43" fontId="57" fillId="0" borderId="61" xfId="0" applyNumberFormat="1" applyFont="1" applyBorder="1"/>
    <xf numFmtId="43" fontId="57" fillId="24" borderId="61" xfId="0" applyNumberFormat="1" applyFont="1" applyFill="1" applyBorder="1"/>
    <xf numFmtId="0" fontId="57" fillId="0" borderId="56" xfId="0" applyFont="1" applyBorder="1"/>
    <xf numFmtId="0" fontId="57" fillId="0" borderId="0" xfId="0" applyFont="1" applyAlignment="1">
      <alignment horizontal="center"/>
    </xf>
    <xf numFmtId="0" fontId="57" fillId="0" borderId="12" xfId="0" applyFont="1" applyBorder="1" applyAlignment="1">
      <alignment horizontal="center"/>
    </xf>
    <xf numFmtId="0" fontId="59" fillId="0" borderId="21" xfId="0" applyFont="1" applyBorder="1"/>
    <xf numFmtId="0" fontId="57" fillId="0" borderId="22" xfId="0" applyFont="1" applyBorder="1"/>
    <xf numFmtId="0" fontId="57" fillId="0" borderId="57" xfId="0" applyFont="1" applyBorder="1"/>
    <xf numFmtId="0" fontId="59" fillId="0" borderId="11" xfId="0" applyFont="1" applyBorder="1" applyAlignment="1">
      <alignment horizontal="left"/>
    </xf>
    <xf numFmtId="0" fontId="57" fillId="0" borderId="0" xfId="0" applyFont="1" applyAlignment="1">
      <alignment horizontal="left"/>
    </xf>
    <xf numFmtId="0" fontId="57" fillId="0" borderId="11" xfId="0" applyFont="1" applyBorder="1" applyAlignment="1">
      <alignment horizontal="left"/>
    </xf>
    <xf numFmtId="0" fontId="55" fillId="0" borderId="0" xfId="0" applyFont="1"/>
    <xf numFmtId="0" fontId="56" fillId="0" borderId="0" xfId="0" applyFont="1"/>
    <xf numFmtId="0" fontId="57" fillId="0" borderId="0" xfId="89" applyFont="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57" fillId="0" borderId="52" xfId="73" applyFont="1" applyBorder="1" applyAlignment="1">
      <alignment horizontal="center" vertical="center"/>
    </xf>
    <xf numFmtId="0" fontId="57" fillId="0" borderId="18" xfId="74" applyFont="1" applyBorder="1" applyAlignment="1">
      <alignment horizontal="center" vertical="center"/>
    </xf>
    <xf numFmtId="0" fontId="57" fillId="0" borderId="18" xfId="74" applyFont="1" applyBorder="1" applyAlignment="1">
      <alignment horizontal="left" vertical="center" wrapText="1"/>
    </xf>
    <xf numFmtId="4" fontId="57" fillId="0" borderId="18" xfId="39" applyNumberFormat="1" applyFont="1" applyBorder="1" applyAlignment="1">
      <alignment vertical="center" wrapText="1"/>
    </xf>
    <xf numFmtId="167" fontId="57" fillId="0" borderId="18" xfId="62" applyNumberFormat="1" applyFont="1" applyBorder="1" applyAlignment="1">
      <alignment horizontal="right" vertical="center" wrapText="1"/>
    </xf>
    <xf numFmtId="167" fontId="57" fillId="0" borderId="47" xfId="62" applyNumberFormat="1" applyFont="1" applyBorder="1" applyAlignment="1">
      <alignment horizontal="right" vertical="center" wrapText="1"/>
    </xf>
    <xf numFmtId="0" fontId="57" fillId="0" borderId="13" xfId="73" applyFont="1" applyBorder="1" applyAlignment="1">
      <alignment horizontal="left" vertical="center"/>
    </xf>
    <xf numFmtId="0" fontId="57" fillId="0" borderId="14" xfId="74" applyFont="1" applyBorder="1" applyAlignment="1">
      <alignment horizontal="center" vertical="center"/>
    </xf>
    <xf numFmtId="0" fontId="57" fillId="0" borderId="14" xfId="74" applyFont="1" applyBorder="1" applyAlignment="1">
      <alignment horizontal="left" vertical="center" wrapText="1"/>
    </xf>
    <xf numFmtId="167" fontId="57"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57" fillId="0" borderId="18" xfId="74" applyFont="1" applyBorder="1" applyAlignment="1">
      <alignment horizontal="left" vertical="center"/>
    </xf>
    <xf numFmtId="167" fontId="57" fillId="0" borderId="30" xfId="62" applyNumberFormat="1" applyFont="1" applyBorder="1" applyAlignment="1">
      <alignment horizontal="right" vertical="center" wrapText="1"/>
    </xf>
    <xf numFmtId="0" fontId="57" fillId="0" borderId="18" xfId="135" applyFont="1" applyBorder="1" applyAlignment="1">
      <alignment horizontal="center" vertical="center"/>
    </xf>
    <xf numFmtId="0" fontId="57" fillId="0" borderId="18" xfId="135" applyFont="1" applyBorder="1" applyAlignment="1">
      <alignment horizontal="left" vertical="center"/>
    </xf>
    <xf numFmtId="0" fontId="57" fillId="0" borderId="14" xfId="89" applyFont="1" applyBorder="1"/>
    <xf numFmtId="0" fontId="57" fillId="0" borderId="14" xfId="89" applyFont="1" applyBorder="1" applyAlignment="1">
      <alignment horizontal="center"/>
    </xf>
    <xf numFmtId="0" fontId="57" fillId="0" borderId="18" xfId="73" applyFont="1" applyBorder="1" applyAlignment="1">
      <alignment horizontal="center" vertical="center"/>
    </xf>
    <xf numFmtId="0" fontId="57" fillId="0" borderId="18" xfId="73" applyFont="1" applyBorder="1" applyAlignment="1">
      <alignment horizontal="left" vertical="center" wrapText="1"/>
    </xf>
    <xf numFmtId="0" fontId="57" fillId="0" borderId="18" xfId="126" applyFont="1" applyBorder="1" applyAlignment="1">
      <alignment horizontal="center" vertical="center"/>
    </xf>
    <xf numFmtId="0" fontId="57" fillId="0" borderId="18" xfId="135" applyFont="1" applyBorder="1" applyAlignment="1">
      <alignment horizontal="left" vertical="center" wrapText="1"/>
    </xf>
    <xf numFmtId="167" fontId="57" fillId="0" borderId="18" xfId="62" quotePrefix="1" applyNumberFormat="1" applyFont="1" applyBorder="1" applyAlignment="1">
      <alignment horizontal="right" vertical="center" wrapText="1"/>
    </xf>
    <xf numFmtId="0" fontId="57" fillId="0" borderId="52" xfId="135" applyFont="1" applyBorder="1" applyAlignment="1">
      <alignment horizontal="center" vertical="center"/>
    </xf>
    <xf numFmtId="0" fontId="57" fillId="0" borderId="18" xfId="73" applyFont="1" applyBorder="1" applyAlignment="1">
      <alignment horizontal="center" vertical="center" wrapText="1"/>
    </xf>
    <xf numFmtId="0" fontId="57" fillId="0" borderId="51" xfId="73" applyFont="1" applyBorder="1" applyAlignment="1">
      <alignment horizontal="left" vertical="center"/>
    </xf>
    <xf numFmtId="0" fontId="57" fillId="0" borderId="0" xfId="73" applyFont="1" applyAlignment="1">
      <alignment horizontal="center" vertical="center"/>
    </xf>
    <xf numFmtId="0" fontId="57" fillId="0" borderId="0" xfId="73" applyFont="1" applyAlignment="1">
      <alignment horizontal="left" vertical="center" wrapText="1"/>
    </xf>
    <xf numFmtId="167" fontId="57"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57" fillId="0" borderId="33" xfId="73" applyFont="1" applyBorder="1" applyAlignment="1">
      <alignment horizontal="center" vertical="center"/>
    </xf>
    <xf numFmtId="2" fontId="57" fillId="0" borderId="14" xfId="73" applyNumberFormat="1" applyFont="1" applyBorder="1" applyAlignment="1">
      <alignment horizontal="center" vertical="center"/>
    </xf>
    <xf numFmtId="0" fontId="57" fillId="0" borderId="14" xfId="73" applyFont="1" applyBorder="1" applyAlignment="1">
      <alignment horizontal="left" vertical="center"/>
    </xf>
    <xf numFmtId="0" fontId="57" fillId="0" borderId="14" xfId="73" applyFont="1" applyBorder="1" applyAlignment="1">
      <alignment horizontal="center" vertical="center"/>
    </xf>
    <xf numFmtId="0" fontId="57" fillId="0" borderId="14" xfId="73" applyFont="1" applyBorder="1" applyAlignment="1">
      <alignment horizontal="left" vertical="center" wrapText="1"/>
    </xf>
    <xf numFmtId="187" fontId="59" fillId="24" borderId="44" xfId="73" applyNumberFormat="1" applyFont="1" applyFill="1" applyBorder="1" applyAlignment="1">
      <alignment vertical="center"/>
    </xf>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57" fillId="0" borderId="0" xfId="128" applyFont="1"/>
    <xf numFmtId="0" fontId="57" fillId="0" borderId="0" xfId="128" applyFont="1" applyAlignment="1">
      <alignment horizontal="center"/>
    </xf>
    <xf numFmtId="0" fontId="61" fillId="0" borderId="17" xfId="128" applyFont="1" applyBorder="1" applyAlignment="1">
      <alignment horizontal="right" vertical="center"/>
    </xf>
    <xf numFmtId="181" fontId="57" fillId="0" borderId="35" xfId="129" applyNumberFormat="1" applyFont="1" applyBorder="1" applyAlignment="1">
      <alignment vertical="center"/>
    </xf>
    <xf numFmtId="0" fontId="57" fillId="0" borderId="21" xfId="128" applyFont="1" applyBorder="1" applyAlignment="1">
      <alignment horizontal="left" vertical="center"/>
    </xf>
    <xf numFmtId="180" fontId="57"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57" fillId="0" borderId="30" xfId="129" applyNumberFormat="1" applyFont="1" applyBorder="1" applyAlignment="1">
      <alignment vertical="center"/>
    </xf>
    <xf numFmtId="0" fontId="57" fillId="0" borderId="0" xfId="126" applyFont="1" applyAlignment="1">
      <alignment horizontal="center" vertical="center"/>
    </xf>
    <xf numFmtId="9" fontId="57" fillId="0" borderId="22" xfId="129" applyNumberFormat="1" applyFont="1" applyBorder="1" applyAlignment="1">
      <alignment horizontal="center" vertical="center"/>
    </xf>
    <xf numFmtId="181" fontId="57" fillId="0" borderId="22" xfId="129" applyNumberFormat="1" applyFont="1" applyBorder="1" applyAlignment="1">
      <alignment vertical="center"/>
    </xf>
    <xf numFmtId="0" fontId="57"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57" fillId="0" borderId="21" xfId="128" applyFont="1" applyBorder="1" applyAlignment="1">
      <alignment horizontal="left" vertical="center" wrapText="1"/>
    </xf>
    <xf numFmtId="0" fontId="57" fillId="0" borderId="23" xfId="128" applyFont="1" applyBorder="1" applyAlignment="1">
      <alignment horizontal="right" vertical="center"/>
    </xf>
    <xf numFmtId="0" fontId="57" fillId="0" borderId="0" xfId="128" applyFont="1" applyAlignment="1">
      <alignment horizontal="center" vertical="center" wrapText="1"/>
    </xf>
    <xf numFmtId="0" fontId="59" fillId="0" borderId="27" xfId="128" applyFont="1" applyBorder="1" applyAlignment="1">
      <alignment horizontal="left" vertical="center"/>
    </xf>
    <xf numFmtId="9" fontId="57"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57" fillId="0" borderId="28" xfId="128" applyFont="1" applyBorder="1" applyAlignment="1">
      <alignment vertical="center"/>
    </xf>
    <xf numFmtId="2" fontId="57" fillId="0" borderId="0" xfId="128" applyNumberFormat="1" applyFont="1"/>
    <xf numFmtId="181" fontId="57"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6" fontId="59" fillId="26" borderId="47" xfId="60" applyNumberFormat="1" applyFont="1" applyFill="1" applyBorder="1" applyAlignment="1">
      <alignment horizontal="center" vertical="center"/>
    </xf>
    <xf numFmtId="186" fontId="59" fillId="26" borderId="18" xfId="60" applyNumberFormat="1" applyFont="1" applyFill="1" applyBorder="1" applyAlignment="1">
      <alignment horizontal="center" vertical="center"/>
    </xf>
    <xf numFmtId="9" fontId="57" fillId="27" borderId="30" xfId="95" applyFont="1" applyFill="1" applyBorder="1" applyAlignment="1">
      <alignment horizontal="center" vertical="center"/>
    </xf>
    <xf numFmtId="0" fontId="57" fillId="25" borderId="63" xfId="0" applyFont="1" applyFill="1" applyBorder="1" applyAlignment="1">
      <alignment vertical="center" wrapText="1"/>
    </xf>
    <xf numFmtId="0" fontId="57" fillId="25" borderId="55" xfId="0" applyFont="1" applyFill="1" applyBorder="1" applyAlignment="1">
      <alignment vertical="center" wrapText="1"/>
    </xf>
    <xf numFmtId="0" fontId="57" fillId="25" borderId="65" xfId="0" applyFont="1" applyFill="1" applyBorder="1" applyAlignment="1">
      <alignment vertical="center" wrapText="1"/>
    </xf>
    <xf numFmtId="0" fontId="57" fillId="25" borderId="11" xfId="0" applyFont="1" applyFill="1" applyBorder="1" applyAlignment="1">
      <alignment vertical="center" wrapText="1"/>
    </xf>
    <xf numFmtId="0" fontId="57" fillId="25" borderId="0" xfId="0" applyFont="1" applyFill="1" applyAlignment="1">
      <alignment vertical="center" wrapText="1"/>
    </xf>
    <xf numFmtId="0" fontId="57" fillId="25" borderId="45" xfId="0" applyFont="1" applyFill="1" applyBorder="1" applyAlignment="1">
      <alignment vertical="center" wrapText="1"/>
    </xf>
    <xf numFmtId="0" fontId="57" fillId="25" borderId="73" xfId="0" applyFont="1" applyFill="1" applyBorder="1" applyAlignment="1">
      <alignment vertical="center" wrapText="1"/>
    </xf>
    <xf numFmtId="0" fontId="57" fillId="25" borderId="56" xfId="0" applyFont="1" applyFill="1" applyBorder="1" applyAlignment="1">
      <alignment vertical="center" wrapText="1"/>
    </xf>
    <xf numFmtId="0" fontId="57" fillId="25" borderId="67" xfId="0" applyFont="1" applyFill="1" applyBorder="1" applyAlignment="1">
      <alignment vertical="center" wrapText="1"/>
    </xf>
    <xf numFmtId="0" fontId="62" fillId="0" borderId="86" xfId="0" applyFont="1" applyBorder="1" applyAlignment="1">
      <alignment horizontal="left" vertical="center"/>
    </xf>
    <xf numFmtId="0" fontId="63" fillId="0" borderId="86" xfId="0" applyFont="1" applyBorder="1" applyAlignment="1">
      <alignment horizontal="left" vertical="center"/>
    </xf>
    <xf numFmtId="0" fontId="57" fillId="0" borderId="22" xfId="0" applyFont="1" applyBorder="1" applyAlignment="1">
      <alignment horizontal="center"/>
    </xf>
    <xf numFmtId="0" fontId="59" fillId="24" borderId="16" xfId="0" applyFont="1" applyFill="1" applyBorder="1" applyAlignment="1">
      <alignment horizontal="center"/>
    </xf>
    <xf numFmtId="0" fontId="59" fillId="24" borderId="17" xfId="0" applyFont="1" applyFill="1" applyBorder="1" applyAlignment="1">
      <alignment horizontal="center" wrapText="1"/>
    </xf>
    <xf numFmtId="0" fontId="59" fillId="24" borderId="46" xfId="0" applyFont="1" applyFill="1" applyBorder="1" applyAlignment="1">
      <alignment horizontal="center"/>
    </xf>
    <xf numFmtId="0" fontId="59" fillId="0" borderId="59" xfId="0" applyFont="1" applyBorder="1" applyAlignment="1">
      <alignment horizontal="center"/>
    </xf>
    <xf numFmtId="0" fontId="59" fillId="0" borderId="0" xfId="0" applyFont="1" applyAlignment="1">
      <alignment horizontal="center"/>
    </xf>
    <xf numFmtId="0" fontId="41" fillId="0" borderId="81" xfId="89" applyFont="1" applyBorder="1"/>
    <xf numFmtId="0" fontId="41" fillId="0" borderId="81" xfId="89" applyFont="1" applyBorder="1" applyAlignment="1">
      <alignment horizontal="center"/>
    </xf>
    <xf numFmtId="0" fontId="41" fillId="0" borderId="82" xfId="90" applyFont="1" applyBorder="1"/>
    <xf numFmtId="0" fontId="41" fillId="0" borderId="83" xfId="89" applyFont="1" applyBorder="1"/>
    <xf numFmtId="0" fontId="41" fillId="0" borderId="83" xfId="89" applyFont="1" applyBorder="1" applyAlignment="1">
      <alignment horizontal="center"/>
    </xf>
    <xf numFmtId="185" fontId="41" fillId="0" borderId="83" xfId="34" applyNumberFormat="1" applyFont="1" applyBorder="1"/>
    <xf numFmtId="0" fontId="41" fillId="0" borderId="84" xfId="89" applyFont="1" applyBorder="1"/>
    <xf numFmtId="0" fontId="39" fillId="0" borderId="39" xfId="0" applyFont="1" applyBorder="1"/>
    <xf numFmtId="0" fontId="41" fillId="0" borderId="0" xfId="258" applyFont="1"/>
    <xf numFmtId="0" fontId="41" fillId="0" borderId="0" xfId="258" applyFont="1" applyAlignment="1">
      <alignment horizontal="left"/>
    </xf>
    <xf numFmtId="0" fontId="38" fillId="0" borderId="0" xfId="258" applyFont="1"/>
    <xf numFmtId="0" fontId="41" fillId="0" borderId="38" xfId="258" applyFont="1" applyBorder="1"/>
    <xf numFmtId="0" fontId="41" fillId="0" borderId="81" xfId="258" applyFont="1" applyBorder="1"/>
    <xf numFmtId="0" fontId="41" fillId="0" borderId="81" xfId="258" applyFont="1" applyBorder="1" applyAlignment="1">
      <alignment horizontal="left"/>
    </xf>
    <xf numFmtId="0" fontId="41" fillId="0" borderId="39" xfId="258" applyFont="1" applyBorder="1"/>
    <xf numFmtId="0" fontId="41" fillId="0" borderId="36" xfId="258" applyFont="1" applyBorder="1"/>
    <xf numFmtId="0" fontId="41" fillId="0" borderId="37" xfId="258" applyFont="1" applyBorder="1"/>
    <xf numFmtId="0" fontId="57" fillId="25" borderId="52" xfId="135" applyFont="1" applyFill="1" applyBorder="1" applyAlignment="1">
      <alignment horizontal="center" vertical="center"/>
    </xf>
    <xf numFmtId="0" fontId="57" fillId="25" borderId="18" xfId="135" applyFont="1" applyFill="1" applyBorder="1" applyAlignment="1">
      <alignment horizontal="center" vertical="center"/>
    </xf>
    <xf numFmtId="4" fontId="57" fillId="25" borderId="18" xfId="260" applyNumberFormat="1" applyFont="1" applyFill="1" applyBorder="1" applyAlignment="1">
      <alignment horizontal="center" vertical="center" wrapText="1"/>
    </xf>
    <xf numFmtId="167" fontId="57" fillId="25" borderId="18" xfId="261" applyNumberFormat="1" applyFont="1" applyFill="1" applyBorder="1" applyAlignment="1">
      <alignment horizontal="right" vertical="center" wrapText="1"/>
    </xf>
    <xf numFmtId="167" fontId="57" fillId="0" borderId="30" xfId="261" applyNumberFormat="1" applyFont="1" applyFill="1" applyBorder="1" applyAlignment="1">
      <alignment horizontal="right" vertical="center" wrapText="1"/>
    </xf>
    <xf numFmtId="167" fontId="57" fillId="0" borderId="18" xfId="261" applyNumberFormat="1" applyFont="1" applyFill="1" applyBorder="1" applyAlignment="1">
      <alignment horizontal="right" vertical="center" wrapText="1"/>
    </xf>
    <xf numFmtId="44" fontId="38" fillId="0" borderId="0" xfId="262" applyFont="1"/>
    <xf numFmtId="4" fontId="57" fillId="0" borderId="18" xfId="260" applyNumberFormat="1" applyFont="1" applyFill="1" applyBorder="1" applyAlignment="1">
      <alignment horizontal="center" vertical="center" wrapText="1"/>
    </xf>
    <xf numFmtId="44" fontId="41" fillId="0" borderId="0" xfId="262" applyFont="1"/>
    <xf numFmtId="0" fontId="41" fillId="0" borderId="0" xfId="128" applyFont="1"/>
    <xf numFmtId="0" fontId="41" fillId="0" borderId="36" xfId="128" applyFont="1" applyBorder="1"/>
    <xf numFmtId="0" fontId="41" fillId="0" borderId="37" xfId="128" applyFont="1" applyBorder="1"/>
    <xf numFmtId="204" fontId="41" fillId="0" borderId="0" xfId="128" applyNumberFormat="1" applyFont="1"/>
    <xf numFmtId="0" fontId="40" fillId="0" borderId="0" xfId="128" applyFont="1"/>
    <xf numFmtId="49" fontId="59" fillId="0" borderId="0" xfId="131" applyNumberFormat="1" applyFont="1" applyAlignment="1">
      <alignment horizontal="left" vertical="center"/>
    </xf>
    <xf numFmtId="44" fontId="40" fillId="0" borderId="0" xfId="128" applyNumberFormat="1" applyFont="1"/>
    <xf numFmtId="0" fontId="59" fillId="0" borderId="41" xfId="128" applyFont="1" applyBorder="1" applyAlignment="1">
      <alignment horizontal="left" vertical="center"/>
    </xf>
    <xf numFmtId="9" fontId="57" fillId="0" borderId="43" xfId="129" applyNumberFormat="1" applyFont="1" applyBorder="1" applyAlignment="1">
      <alignment horizontal="center" vertical="center"/>
    </xf>
    <xf numFmtId="181" fontId="59" fillId="0" borderId="43" xfId="129" applyNumberFormat="1" applyFont="1" applyBorder="1" applyAlignment="1">
      <alignment vertical="center"/>
    </xf>
    <xf numFmtId="0" fontId="57" fillId="0" borderId="53" xfId="128" applyFont="1" applyBorder="1" applyAlignment="1">
      <alignment vertical="center"/>
    </xf>
    <xf numFmtId="0" fontId="57" fillId="0" borderId="0" xfId="128" applyFont="1" applyAlignment="1">
      <alignment horizontal="left"/>
    </xf>
    <xf numFmtId="204" fontId="40" fillId="0" borderId="0" xfId="128" applyNumberFormat="1" applyFont="1"/>
    <xf numFmtId="0" fontId="59" fillId="0" borderId="34" xfId="228" applyFont="1" applyBorder="1" applyAlignment="1">
      <alignment vertical="center"/>
    </xf>
    <xf numFmtId="182" fontId="41" fillId="0" borderId="37" xfId="128" applyNumberFormat="1" applyFont="1" applyBorder="1"/>
    <xf numFmtId="186" fontId="59" fillId="25" borderId="47" xfId="263" applyNumberFormat="1" applyFont="1" applyFill="1" applyBorder="1" applyAlignment="1">
      <alignment horizontal="center" vertical="center"/>
    </xf>
    <xf numFmtId="184" fontId="41" fillId="0" borderId="37" xfId="128" applyNumberFormat="1" applyFont="1" applyBorder="1"/>
    <xf numFmtId="186" fontId="59" fillId="25" borderId="18" xfId="263" applyNumberFormat="1" applyFont="1" applyFill="1" applyBorder="1" applyAlignment="1">
      <alignment horizontal="center" vertical="center"/>
    </xf>
    <xf numFmtId="9" fontId="57" fillId="25" borderId="30" xfId="264" applyFont="1" applyFill="1" applyBorder="1" applyAlignment="1">
      <alignment horizontal="center" vertical="center"/>
    </xf>
    <xf numFmtId="0" fontId="57" fillId="25" borderId="65" xfId="0" applyFont="1" applyFill="1" applyBorder="1" applyAlignment="1">
      <alignment horizontal="left" vertical="center" wrapText="1"/>
    </xf>
    <xf numFmtId="0" fontId="39" fillId="0" borderId="0" xfId="128" applyFont="1"/>
    <xf numFmtId="0" fontId="57" fillId="25" borderId="45" xfId="0" applyFont="1" applyFill="1" applyBorder="1" applyAlignment="1">
      <alignment horizontal="left" vertical="center" wrapText="1"/>
    </xf>
    <xf numFmtId="0" fontId="57" fillId="25" borderId="13" xfId="0" applyFont="1" applyFill="1" applyBorder="1" applyAlignment="1">
      <alignment vertical="center" wrapText="1"/>
    </xf>
    <xf numFmtId="0" fontId="57" fillId="25" borderId="24" xfId="0" applyFont="1" applyFill="1" applyBorder="1" applyAlignment="1">
      <alignment horizontal="left" vertical="center" wrapText="1"/>
    </xf>
    <xf numFmtId="0" fontId="57" fillId="25" borderId="0" xfId="0" applyFont="1" applyFill="1" applyAlignment="1">
      <alignment horizontal="left" vertical="center" wrapText="1"/>
    </xf>
    <xf numFmtId="0" fontId="57" fillId="25" borderId="0" xfId="259" applyFont="1" applyFill="1" applyAlignment="1">
      <alignment horizontal="center" vertical="center" wrapText="1"/>
    </xf>
    <xf numFmtId="0" fontId="57" fillId="25" borderId="0" xfId="0" applyFont="1" applyFill="1" applyAlignment="1">
      <alignment horizontal="center"/>
    </xf>
    <xf numFmtId="0" fontId="57" fillId="25" borderId="0" xfId="0" applyFont="1" applyFill="1"/>
    <xf numFmtId="0" fontId="41" fillId="0" borderId="82" xfId="128" applyFont="1" applyBorder="1"/>
    <xf numFmtId="0" fontId="41" fillId="0" borderId="83" xfId="258" applyFont="1" applyBorder="1"/>
    <xf numFmtId="185" fontId="41" fillId="0" borderId="83" xfId="265" applyNumberFormat="1" applyFont="1" applyBorder="1" applyAlignment="1">
      <alignment horizontal="left"/>
    </xf>
    <xf numFmtId="0" fontId="41" fillId="0" borderId="84" xfId="258" applyFont="1" applyBorder="1"/>
    <xf numFmtId="0" fontId="38" fillId="0" borderId="0" xfId="258" applyFont="1" applyAlignment="1">
      <alignment horizontal="left"/>
    </xf>
    <xf numFmtId="0" fontId="59" fillId="0" borderId="0" xfId="0" applyFont="1"/>
    <xf numFmtId="0" fontId="9" fillId="0" borderId="0" xfId="268"/>
    <xf numFmtId="0" fontId="50" fillId="29" borderId="61" xfId="135" applyFont="1" applyFill="1" applyBorder="1" applyAlignment="1">
      <alignment horizontal="center"/>
    </xf>
    <xf numFmtId="2" fontId="50" fillId="29" borderId="61" xfId="135" applyNumberFormat="1" applyFont="1" applyFill="1" applyBorder="1" applyAlignment="1">
      <alignment horizontal="center" vertical="center"/>
    </xf>
    <xf numFmtId="4" fontId="50" fillId="29" borderId="61" xfId="135" applyNumberFormat="1" applyFont="1" applyFill="1" applyBorder="1" applyAlignment="1">
      <alignment horizontal="center" vertical="center"/>
    </xf>
    <xf numFmtId="0" fontId="16" fillId="0" borderId="90" xfId="135" applyFont="1" applyBorder="1" applyAlignment="1">
      <alignment horizontal="center"/>
    </xf>
    <xf numFmtId="0" fontId="16" fillId="0" borderId="64" xfId="135" applyFont="1" applyBorder="1" applyAlignment="1">
      <alignment horizontal="center"/>
    </xf>
    <xf numFmtId="0" fontId="16" fillId="0" borderId="42" xfId="135" applyFont="1" applyBorder="1" applyAlignment="1">
      <alignment horizontal="center"/>
    </xf>
    <xf numFmtId="0" fontId="73" fillId="0" borderId="33" xfId="135" applyFont="1" applyBorder="1" applyAlignment="1">
      <alignment horizontal="left" vertical="center" wrapText="1"/>
    </xf>
    <xf numFmtId="205" fontId="13" fillId="0" borderId="18" xfId="135" applyNumberFormat="1" applyBorder="1" applyAlignment="1">
      <alignment horizontal="center" vertical="center"/>
    </xf>
    <xf numFmtId="205" fontId="0" fillId="0" borderId="18" xfId="270" applyNumberFormat="1" applyFont="1" applyBorder="1" applyAlignment="1">
      <alignment horizontal="center" vertical="center"/>
    </xf>
    <xf numFmtId="205" fontId="13" fillId="0" borderId="30" xfId="135" applyNumberFormat="1" applyBorder="1" applyAlignment="1">
      <alignment horizontal="center" vertical="center"/>
    </xf>
    <xf numFmtId="0" fontId="73" fillId="0" borderId="33" xfId="135" applyFont="1" applyBorder="1" applyAlignment="1">
      <alignment horizontal="left" vertical="center"/>
    </xf>
    <xf numFmtId="205" fontId="13" fillId="0" borderId="25" xfId="135" applyNumberFormat="1" applyBorder="1" applyAlignment="1">
      <alignment horizontal="center" vertical="center"/>
    </xf>
    <xf numFmtId="205" fontId="13" fillId="25" borderId="18" xfId="135" applyNumberFormat="1" applyFill="1" applyBorder="1" applyAlignment="1">
      <alignment horizontal="center" vertical="center"/>
    </xf>
    <xf numFmtId="205" fontId="13" fillId="0" borderId="30" xfId="270" applyNumberFormat="1" applyBorder="1" applyAlignment="1">
      <alignment horizontal="center" vertical="center"/>
    </xf>
    <xf numFmtId="2" fontId="70" fillId="29" borderId="42" xfId="135" applyNumberFormat="1" applyFont="1" applyFill="1" applyBorder="1" applyAlignment="1">
      <alignment horizontal="center"/>
    </xf>
    <xf numFmtId="0" fontId="74" fillId="25" borderId="11" xfId="268" applyFont="1" applyFill="1" applyBorder="1" applyAlignment="1">
      <alignment horizontal="left" vertical="center"/>
    </xf>
    <xf numFmtId="0" fontId="74" fillId="25" borderId="0" xfId="268" applyFont="1" applyFill="1" applyAlignment="1">
      <alignment horizontal="left" vertical="center"/>
    </xf>
    <xf numFmtId="0" fontId="75" fillId="25" borderId="0" xfId="268" applyFont="1" applyFill="1"/>
    <xf numFmtId="0" fontId="9" fillId="25" borderId="0" xfId="268" applyFill="1"/>
    <xf numFmtId="0" fontId="13" fillId="25" borderId="0" xfId="135" applyFill="1"/>
    <xf numFmtId="0" fontId="13" fillId="25" borderId="0" xfId="135" applyFill="1" applyAlignment="1">
      <alignment horizontal="center"/>
    </xf>
    <xf numFmtId="0" fontId="13" fillId="25" borderId="12" xfId="135" applyFill="1" applyBorder="1"/>
    <xf numFmtId="0" fontId="13" fillId="25" borderId="11" xfId="135" applyFill="1" applyBorder="1"/>
    <xf numFmtId="0" fontId="76" fillId="25" borderId="11" xfId="0" applyFont="1" applyFill="1" applyBorder="1" applyAlignment="1">
      <alignment horizontal="left"/>
    </xf>
    <xf numFmtId="0" fontId="77" fillId="25" borderId="0" xfId="268" applyFont="1" applyFill="1" applyAlignment="1">
      <alignment vertical="center"/>
    </xf>
    <xf numFmtId="0" fontId="76" fillId="25" borderId="0" xfId="0" applyFont="1" applyFill="1" applyAlignment="1">
      <alignment horizontal="left"/>
    </xf>
    <xf numFmtId="0" fontId="77" fillId="25" borderId="12" xfId="268" applyFont="1" applyFill="1" applyBorder="1" applyAlignment="1">
      <alignment vertical="center"/>
    </xf>
    <xf numFmtId="0" fontId="78" fillId="25" borderId="13" xfId="0" applyFont="1" applyFill="1" applyBorder="1"/>
    <xf numFmtId="0" fontId="79" fillId="25" borderId="14" xfId="268" applyFont="1" applyFill="1" applyBorder="1" applyAlignment="1">
      <alignment vertical="center"/>
    </xf>
    <xf numFmtId="0" fontId="78" fillId="25" borderId="14" xfId="0" applyFont="1" applyFill="1" applyBorder="1" applyAlignment="1">
      <alignment horizontal="left"/>
    </xf>
    <xf numFmtId="0" fontId="79" fillId="25" borderId="15" xfId="268" applyFont="1" applyFill="1" applyBorder="1" applyAlignment="1">
      <alignment vertical="center"/>
    </xf>
    <xf numFmtId="0" fontId="73" fillId="0" borderId="33" xfId="135" applyFont="1" applyBorder="1" applyAlignment="1">
      <alignment horizontal="center" vertical="center" wrapText="1"/>
    </xf>
    <xf numFmtId="205" fontId="13" fillId="25" borderId="30" xfId="135" applyNumberFormat="1" applyFill="1" applyBorder="1" applyAlignment="1">
      <alignment horizontal="center" vertical="center"/>
    </xf>
    <xf numFmtId="2" fontId="67" fillId="0" borderId="0" xfId="271" applyNumberFormat="1" applyFont="1"/>
    <xf numFmtId="0" fontId="9" fillId="0" borderId="0" xfId="271"/>
    <xf numFmtId="205" fontId="9" fillId="0" borderId="0" xfId="268" applyNumberFormat="1"/>
    <xf numFmtId="205" fontId="80" fillId="0" borderId="18" xfId="135" applyNumberFormat="1" applyFont="1" applyBorder="1" applyAlignment="1">
      <alignment horizontal="center" vertical="center"/>
    </xf>
    <xf numFmtId="205" fontId="0" fillId="25" borderId="18" xfId="270" applyNumberFormat="1" applyFont="1" applyFill="1" applyBorder="1" applyAlignment="1">
      <alignment horizontal="center" vertical="center"/>
    </xf>
    <xf numFmtId="205" fontId="13" fillId="25" borderId="30" xfId="270" applyNumberFormat="1" applyFill="1" applyBorder="1" applyAlignment="1">
      <alignment horizontal="center" vertical="center"/>
    </xf>
    <xf numFmtId="205" fontId="9" fillId="30" borderId="0" xfId="271" applyNumberFormat="1" applyFill="1"/>
    <xf numFmtId="205" fontId="67" fillId="30" borderId="0" xfId="271" applyNumberFormat="1" applyFont="1" applyFill="1"/>
    <xf numFmtId="206" fontId="13" fillId="0" borderId="18" xfId="135" applyNumberFormat="1" applyBorder="1" applyAlignment="1">
      <alignment horizontal="center" vertical="center"/>
    </xf>
    <xf numFmtId="0" fontId="73" fillId="0" borderId="33" xfId="135" applyFont="1" applyBorder="1" applyAlignment="1">
      <alignment horizontal="center" vertical="center"/>
    </xf>
    <xf numFmtId="0" fontId="72" fillId="0" borderId="33" xfId="135" applyFont="1" applyBorder="1" applyAlignment="1">
      <alignment horizontal="center" vertical="center"/>
    </xf>
    <xf numFmtId="0" fontId="50" fillId="29" borderId="61" xfId="135" applyFont="1" applyFill="1" applyBorder="1" applyAlignment="1">
      <alignment horizontal="center" vertical="center"/>
    </xf>
    <xf numFmtId="205" fontId="13" fillId="0" borderId="18" xfId="270" applyNumberFormat="1" applyBorder="1" applyAlignment="1">
      <alignment horizontal="center" vertical="center"/>
    </xf>
    <xf numFmtId="205" fontId="0" fillId="0" borderId="18" xfId="270" applyNumberFormat="1" applyFont="1" applyFill="1" applyBorder="1" applyAlignment="1">
      <alignment horizontal="center" vertical="center"/>
    </xf>
    <xf numFmtId="0" fontId="73" fillId="25" borderId="33" xfId="135" applyFont="1" applyFill="1" applyBorder="1" applyAlignment="1">
      <alignment horizontal="center" vertical="center" wrapText="1"/>
    </xf>
    <xf numFmtId="2" fontId="9" fillId="26" borderId="0" xfId="271" applyNumberFormat="1" applyFill="1"/>
    <xf numFmtId="0" fontId="9" fillId="26" borderId="0" xfId="271" applyFill="1"/>
    <xf numFmtId="0" fontId="9" fillId="26" borderId="0" xfId="268" applyFill="1"/>
    <xf numFmtId="0" fontId="73" fillId="25" borderId="33" xfId="135" applyFont="1" applyFill="1" applyBorder="1" applyAlignment="1">
      <alignment horizontal="left" vertical="center" wrapText="1"/>
    </xf>
    <xf numFmtId="0" fontId="9" fillId="31" borderId="0" xfId="271" applyFill="1" applyAlignment="1">
      <alignment vertical="center"/>
    </xf>
    <xf numFmtId="205" fontId="80" fillId="25" borderId="18" xfId="135" applyNumberFormat="1" applyFont="1" applyFill="1" applyBorder="1" applyAlignment="1">
      <alignment horizontal="center" vertical="center"/>
    </xf>
    <xf numFmtId="0" fontId="9" fillId="31" borderId="0" xfId="271" applyFill="1"/>
    <xf numFmtId="0" fontId="73" fillId="25" borderId="33" xfId="135" applyFont="1" applyFill="1" applyBorder="1" applyAlignment="1">
      <alignment horizontal="left" vertical="center"/>
    </xf>
    <xf numFmtId="205" fontId="13" fillId="25" borderId="25" xfId="135" applyNumberFormat="1" applyFill="1" applyBorder="1" applyAlignment="1">
      <alignment horizontal="center" vertical="center"/>
    </xf>
    <xf numFmtId="0" fontId="72" fillId="25" borderId="33" xfId="135" applyFont="1" applyFill="1" applyBorder="1" applyAlignment="1">
      <alignment horizontal="center" vertical="center"/>
    </xf>
    <xf numFmtId="2" fontId="9" fillId="0" borderId="0" xfId="271" applyNumberFormat="1"/>
    <xf numFmtId="2" fontId="9" fillId="0" borderId="0" xfId="268" applyNumberFormat="1"/>
    <xf numFmtId="9" fontId="13" fillId="0" borderId="18" xfId="272" applyFont="1" applyBorder="1" applyAlignment="1">
      <alignment horizontal="center" vertical="center"/>
    </xf>
    <xf numFmtId="205" fontId="68" fillId="0" borderId="30" xfId="135" applyNumberFormat="1" applyFont="1" applyBorder="1" applyAlignment="1">
      <alignment horizontal="center" vertical="center"/>
    </xf>
    <xf numFmtId="2" fontId="70" fillId="27" borderId="42" xfId="135" applyNumberFormat="1" applyFont="1" applyFill="1" applyBorder="1" applyAlignment="1">
      <alignment horizontal="center"/>
    </xf>
    <xf numFmtId="2" fontId="9" fillId="30" borderId="0" xfId="271" applyNumberFormat="1" applyFill="1"/>
    <xf numFmtId="0" fontId="74" fillId="25" borderId="11" xfId="432" applyFont="1" applyFill="1" applyBorder="1" applyAlignment="1">
      <alignment horizontal="left" vertical="center"/>
    </xf>
    <xf numFmtId="0" fontId="7" fillId="0" borderId="0" xfId="268" applyFont="1"/>
    <xf numFmtId="4" fontId="41" fillId="0" borderId="0" xfId="258" applyNumberFormat="1" applyFont="1"/>
    <xf numFmtId="0" fontId="41" fillId="0" borderId="0" xfId="258" applyFont="1" applyAlignment="1">
      <alignment horizontal="center" vertical="center"/>
    </xf>
    <xf numFmtId="0" fontId="38" fillId="0" borderId="0" xfId="258" applyFont="1" applyAlignment="1">
      <alignment horizontal="center" vertical="center"/>
    </xf>
    <xf numFmtId="176" fontId="38" fillId="0" borderId="0" xfId="258" applyNumberFormat="1" applyFont="1"/>
    <xf numFmtId="44" fontId="40" fillId="0" borderId="0" xfId="257" applyFont="1"/>
    <xf numFmtId="187" fontId="59" fillId="27" borderId="0" xfId="135" applyNumberFormat="1" applyFont="1" applyFill="1" applyAlignment="1">
      <alignment vertical="center"/>
    </xf>
    <xf numFmtId="0" fontId="59" fillId="24" borderId="87" xfId="135" applyFont="1" applyFill="1" applyBorder="1" applyAlignment="1">
      <alignment horizontal="center" vertical="center"/>
    </xf>
    <xf numFmtId="0" fontId="57" fillId="0" borderId="25" xfId="0" applyFont="1" applyBorder="1" applyAlignment="1">
      <alignment horizontal="center" vertical="center"/>
    </xf>
    <xf numFmtId="0" fontId="59" fillId="0" borderId="0" xfId="0" applyFont="1" applyAlignment="1">
      <alignment horizontal="center" vertical="center" wrapText="1"/>
    </xf>
    <xf numFmtId="0" fontId="59" fillId="0" borderId="11" xfId="0" applyFont="1" applyBorder="1" applyAlignment="1">
      <alignment horizontal="left" vertical="center"/>
    </xf>
    <xf numFmtId="0" fontId="59" fillId="0" borderId="0" xfId="0" applyFont="1" applyAlignment="1">
      <alignment horizontal="left" vertical="center"/>
    </xf>
    <xf numFmtId="0" fontId="57" fillId="0" borderId="0" xfId="0" applyFont="1" applyAlignment="1">
      <alignment vertical="center"/>
    </xf>
    <xf numFmtId="0" fontId="57" fillId="0" borderId="60" xfId="0" applyFont="1" applyBorder="1" applyAlignment="1">
      <alignment vertical="center"/>
    </xf>
    <xf numFmtId="0" fontId="57" fillId="0" borderId="59" xfId="0" applyFont="1" applyBorder="1" applyAlignment="1">
      <alignment vertical="center"/>
    </xf>
    <xf numFmtId="0" fontId="57" fillId="0" borderId="58" xfId="0" applyFont="1" applyBorder="1" applyAlignment="1">
      <alignment vertical="center"/>
    </xf>
    <xf numFmtId="0" fontId="57" fillId="0" borderId="0" xfId="0" applyFont="1" applyAlignment="1">
      <alignment horizontal="center" vertical="center" wrapText="1"/>
    </xf>
    <xf numFmtId="0" fontId="57" fillId="0" borderId="12" xfId="0" applyFont="1" applyBorder="1" applyAlignment="1">
      <alignment vertical="center"/>
    </xf>
    <xf numFmtId="0" fontId="57" fillId="0" borderId="0" xfId="0" applyFont="1" applyAlignment="1">
      <alignment horizontal="left" vertical="center"/>
    </xf>
    <xf numFmtId="0" fontId="85" fillId="0" borderId="11" xfId="0" applyFont="1" applyBorder="1" applyAlignment="1">
      <alignment vertical="center"/>
    </xf>
    <xf numFmtId="0" fontId="86" fillId="0" borderId="0" xfId="0" applyFont="1" applyAlignment="1">
      <alignment vertical="center"/>
    </xf>
    <xf numFmtId="0" fontId="85" fillId="0" borderId="0" xfId="0" applyFont="1" applyAlignment="1">
      <alignment vertical="center"/>
    </xf>
    <xf numFmtId="0" fontId="57" fillId="0" borderId="11" xfId="0" applyFont="1" applyBorder="1" applyAlignment="1">
      <alignment vertical="center"/>
    </xf>
    <xf numFmtId="0" fontId="59" fillId="0" borderId="59" xfId="0" applyFont="1" applyBorder="1" applyAlignment="1">
      <alignment horizontal="center" vertical="center"/>
    </xf>
    <xf numFmtId="0" fontId="57" fillId="0" borderId="0" xfId="255" applyFont="1" applyAlignment="1">
      <alignment horizontal="center" vertical="center"/>
    </xf>
    <xf numFmtId="0" fontId="59" fillId="0" borderId="0" xfId="0" applyFont="1" applyAlignment="1">
      <alignment horizontal="center" vertical="center"/>
    </xf>
    <xf numFmtId="0" fontId="57" fillId="0" borderId="18" xfId="0" applyFont="1" applyBorder="1" applyAlignment="1">
      <alignment horizontal="center" vertical="center"/>
    </xf>
    <xf numFmtId="0" fontId="57" fillId="0" borderId="30" xfId="0" applyFont="1" applyBorder="1" applyAlignment="1">
      <alignment horizontal="center" vertical="center"/>
    </xf>
    <xf numFmtId="0" fontId="57" fillId="0" borderId="0" xfId="0" applyFont="1" applyAlignment="1">
      <alignment horizontal="center" vertical="center"/>
    </xf>
    <xf numFmtId="0" fontId="57" fillId="0" borderId="60" xfId="0" applyFont="1" applyBorder="1" applyAlignment="1">
      <alignment horizontal="center" vertical="center"/>
    </xf>
    <xf numFmtId="0" fontId="57" fillId="0" borderId="11" xfId="0" applyFont="1" applyBorder="1" applyAlignment="1">
      <alignment horizontal="center" vertical="center"/>
    </xf>
    <xf numFmtId="1" fontId="57" fillId="0" borderId="0" xfId="0" applyNumberFormat="1" applyFont="1" applyAlignment="1">
      <alignment horizontal="center" vertical="center"/>
    </xf>
    <xf numFmtId="0" fontId="57" fillId="0" borderId="11" xfId="0" applyFont="1" applyBorder="1" applyAlignment="1">
      <alignment horizontal="left" vertical="center"/>
    </xf>
    <xf numFmtId="0" fontId="57" fillId="0" borderId="12" xfId="0" applyFont="1" applyBorder="1" applyAlignment="1">
      <alignment horizontal="center" vertical="center"/>
    </xf>
    <xf numFmtId="0" fontId="57" fillId="0" borderId="13" xfId="0" applyFont="1" applyBorder="1" applyAlignment="1">
      <alignment vertical="center"/>
    </xf>
    <xf numFmtId="0" fontId="57" fillId="0" borderId="14" xfId="0" applyFont="1" applyBorder="1" applyAlignment="1">
      <alignment vertical="center"/>
    </xf>
    <xf numFmtId="0" fontId="57" fillId="0" borderId="15" xfId="0" applyFont="1" applyBorder="1" applyAlignment="1">
      <alignment vertical="center"/>
    </xf>
    <xf numFmtId="0" fontId="59" fillId="0" borderId="0" xfId="0" applyFont="1" applyAlignment="1" applyProtection="1">
      <alignment horizontal="center" vertical="center"/>
      <protection locked="0"/>
    </xf>
    <xf numFmtId="0" fontId="59" fillId="24" borderId="32" xfId="0" applyFont="1" applyFill="1" applyBorder="1" applyAlignment="1">
      <alignment horizontal="center" vertical="center"/>
    </xf>
    <xf numFmtId="0" fontId="59" fillId="24" borderId="35" xfId="0" applyFont="1" applyFill="1" applyBorder="1" applyAlignment="1">
      <alignment horizontal="center" vertical="center"/>
    </xf>
    <xf numFmtId="0" fontId="57" fillId="24" borderId="48" xfId="0" applyFont="1" applyFill="1" applyBorder="1" applyAlignment="1">
      <alignment horizontal="center" vertical="center"/>
    </xf>
    <xf numFmtId="4" fontId="57" fillId="24" borderId="42" xfId="0" applyNumberFormat="1" applyFont="1" applyFill="1" applyBorder="1" applyAlignment="1">
      <alignment horizontal="center" vertical="center"/>
    </xf>
    <xf numFmtId="4" fontId="57" fillId="0" borderId="0" xfId="0" applyNumberFormat="1" applyFont="1" applyAlignment="1">
      <alignment horizontal="center" vertical="center"/>
    </xf>
    <xf numFmtId="0" fontId="59" fillId="24" borderId="92" xfId="0" applyFont="1" applyFill="1" applyBorder="1" applyAlignment="1">
      <alignment horizontal="center" vertical="center"/>
    </xf>
    <xf numFmtId="0" fontId="59" fillId="24" borderId="93" xfId="0" applyFont="1" applyFill="1" applyBorder="1" applyAlignment="1">
      <alignment horizontal="center" vertical="center"/>
    </xf>
    <xf numFmtId="176" fontId="57" fillId="0" borderId="25" xfId="262" applyNumberFormat="1" applyFont="1" applyBorder="1" applyAlignment="1">
      <alignment vertical="center"/>
    </xf>
    <xf numFmtId="9" fontId="57" fillId="0" borderId="25" xfId="264" applyFont="1" applyBorder="1" applyAlignment="1">
      <alignment horizontal="center" vertical="center"/>
    </xf>
    <xf numFmtId="176" fontId="57" fillId="0" borderId="47" xfId="262" applyNumberFormat="1" applyFont="1" applyBorder="1" applyAlignment="1">
      <alignment vertical="center"/>
    </xf>
    <xf numFmtId="173" fontId="57" fillId="0" borderId="0" xfId="265" applyFont="1" applyFill="1" applyBorder="1" applyAlignment="1">
      <alignment vertical="center"/>
    </xf>
    <xf numFmtId="176" fontId="57" fillId="0" borderId="18" xfId="262" applyNumberFormat="1" applyFont="1" applyBorder="1" applyAlignment="1">
      <alignment vertical="center"/>
    </xf>
    <xf numFmtId="176" fontId="57" fillId="0" borderId="30" xfId="262" applyNumberFormat="1" applyFont="1" applyBorder="1" applyAlignment="1">
      <alignment vertical="center"/>
    </xf>
    <xf numFmtId="0" fontId="57" fillId="0" borderId="77" xfId="0" applyFont="1" applyBorder="1" applyAlignment="1">
      <alignment vertical="center"/>
    </xf>
    <xf numFmtId="173" fontId="57" fillId="0" borderId="77" xfId="265" applyFont="1" applyBorder="1" applyAlignment="1">
      <alignment vertical="center"/>
    </xf>
    <xf numFmtId="173" fontId="57" fillId="0" borderId="76" xfId="265" applyFont="1" applyBorder="1" applyAlignment="1">
      <alignment vertical="center"/>
    </xf>
    <xf numFmtId="176" fontId="57" fillId="0" borderId="93" xfId="262" applyNumberFormat="1" applyFont="1" applyBorder="1" applyAlignment="1">
      <alignment vertical="center"/>
    </xf>
    <xf numFmtId="173" fontId="57" fillId="0" borderId="0" xfId="0" applyNumberFormat="1" applyFont="1" applyAlignment="1">
      <alignment vertical="center"/>
    </xf>
    <xf numFmtId="2" fontId="57" fillId="0" borderId="25" xfId="0" applyNumberFormat="1" applyFont="1" applyBorder="1" applyAlignment="1">
      <alignment vertical="center"/>
    </xf>
    <xf numFmtId="176" fontId="57" fillId="25" borderId="47" xfId="262" applyNumberFormat="1" applyFont="1" applyFill="1" applyBorder="1" applyAlignment="1">
      <alignment vertical="center"/>
    </xf>
    <xf numFmtId="2" fontId="57" fillId="0" borderId="18" xfId="0" applyNumberFormat="1" applyFont="1" applyBorder="1" applyAlignment="1">
      <alignment vertical="center"/>
    </xf>
    <xf numFmtId="176" fontId="57" fillId="25" borderId="30" xfId="262" applyNumberFormat="1" applyFont="1" applyFill="1" applyBorder="1" applyAlignment="1">
      <alignment vertical="center"/>
    </xf>
    <xf numFmtId="0" fontId="57" fillId="0" borderId="77" xfId="0" applyFont="1" applyBorder="1" applyAlignment="1">
      <alignment horizontal="center" vertical="center"/>
    </xf>
    <xf numFmtId="176" fontId="57" fillId="0" borderId="76" xfId="262" applyNumberFormat="1" applyFont="1" applyBorder="1" applyAlignment="1">
      <alignment vertical="center"/>
    </xf>
    <xf numFmtId="0" fontId="59" fillId="24" borderId="92" xfId="0" applyFont="1" applyFill="1" applyBorder="1" applyAlignment="1">
      <alignment vertical="center"/>
    </xf>
    <xf numFmtId="2" fontId="57" fillId="0" borderId="25" xfId="0" applyNumberFormat="1" applyFont="1" applyBorder="1" applyAlignment="1">
      <alignment horizontal="center" vertical="center"/>
    </xf>
    <xf numFmtId="173" fontId="57" fillId="0" borderId="47" xfId="265" applyFont="1" applyBorder="1" applyAlignment="1">
      <alignment vertical="center"/>
    </xf>
    <xf numFmtId="173" fontId="57" fillId="0" borderId="93" xfId="0" applyNumberFormat="1" applyFont="1" applyBorder="1" applyAlignment="1">
      <alignment vertical="center"/>
    </xf>
    <xf numFmtId="0" fontId="59" fillId="24" borderId="92" xfId="0" applyFont="1" applyFill="1" applyBorder="1" applyAlignment="1">
      <alignment horizontal="center" vertical="center" wrapText="1"/>
    </xf>
    <xf numFmtId="0" fontId="59" fillId="24" borderId="93" xfId="0" applyFont="1" applyFill="1" applyBorder="1" applyAlignment="1">
      <alignment horizontal="center" vertical="center" wrapText="1"/>
    </xf>
    <xf numFmtId="176" fontId="57" fillId="0" borderId="25" xfId="266" applyNumberFormat="1" applyFont="1" applyBorder="1" applyAlignment="1">
      <alignment horizontal="center" vertical="center"/>
    </xf>
    <xf numFmtId="176" fontId="57" fillId="0" borderId="25" xfId="266" applyNumberFormat="1" applyFont="1" applyBorder="1" applyAlignment="1">
      <alignment horizontal="center" vertical="center" wrapText="1"/>
    </xf>
    <xf numFmtId="173" fontId="57" fillId="0" borderId="0" xfId="265" applyFont="1" applyFill="1" applyBorder="1" applyAlignment="1">
      <alignment horizontal="center" vertical="center" wrapText="1"/>
    </xf>
    <xf numFmtId="44" fontId="57" fillId="0" borderId="0" xfId="0" applyNumberFormat="1" applyFont="1" applyAlignment="1">
      <alignment vertical="center"/>
    </xf>
    <xf numFmtId="176" fontId="57" fillId="0" borderId="18" xfId="266" applyNumberFormat="1" applyFont="1" applyBorder="1" applyAlignment="1">
      <alignment horizontal="center" vertical="center"/>
    </xf>
    <xf numFmtId="9" fontId="57" fillId="0" borderId="18" xfId="264" applyFont="1" applyBorder="1" applyAlignment="1">
      <alignment horizontal="center" vertical="center"/>
    </xf>
    <xf numFmtId="176" fontId="57" fillId="0" borderId="18" xfId="266" applyNumberFormat="1" applyFont="1" applyBorder="1" applyAlignment="1">
      <alignment horizontal="center" vertical="center" wrapText="1"/>
    </xf>
    <xf numFmtId="176" fontId="57" fillId="0" borderId="30" xfId="266" applyNumberFormat="1" applyFont="1" applyFill="1" applyBorder="1" applyAlignment="1">
      <alignment horizontal="center" vertical="center" wrapText="1"/>
    </xf>
    <xf numFmtId="176" fontId="57" fillId="0" borderId="93" xfId="265" applyNumberFormat="1" applyFont="1" applyBorder="1" applyAlignment="1">
      <alignment vertical="center"/>
    </xf>
    <xf numFmtId="176" fontId="57" fillId="24" borderId="93" xfId="0" applyNumberFormat="1" applyFont="1" applyFill="1" applyBorder="1" applyAlignment="1">
      <alignment vertical="center"/>
    </xf>
    <xf numFmtId="166" fontId="57" fillId="0" borderId="0" xfId="0" applyNumberFormat="1" applyFont="1" applyAlignment="1">
      <alignment vertical="center"/>
    </xf>
    <xf numFmtId="43" fontId="57" fillId="0" borderId="47" xfId="265" applyNumberFormat="1" applyFont="1" applyBorder="1" applyAlignment="1">
      <alignment vertical="center"/>
    </xf>
    <xf numFmtId="43" fontId="57" fillId="0" borderId="0" xfId="265" applyNumberFormat="1" applyFont="1" applyFill="1" applyBorder="1" applyAlignment="1">
      <alignment vertical="center"/>
    </xf>
    <xf numFmtId="43" fontId="57" fillId="0" borderId="30" xfId="265" applyNumberFormat="1" applyFont="1" applyBorder="1" applyAlignment="1">
      <alignment vertical="center"/>
    </xf>
    <xf numFmtId="9" fontId="57" fillId="0" borderId="77" xfId="264" applyFont="1" applyBorder="1" applyAlignment="1">
      <alignment horizontal="center" vertical="center"/>
    </xf>
    <xf numFmtId="43" fontId="57" fillId="0" borderId="76" xfId="265" applyNumberFormat="1" applyFont="1" applyBorder="1" applyAlignment="1">
      <alignment vertical="center"/>
    </xf>
    <xf numFmtId="176" fontId="57" fillId="0" borderId="93" xfId="0" applyNumberFormat="1" applyFont="1" applyBorder="1" applyAlignment="1">
      <alignment vertical="center"/>
    </xf>
    <xf numFmtId="43" fontId="57" fillId="0" borderId="0" xfId="0" applyNumberFormat="1" applyFont="1" applyAlignment="1">
      <alignment vertical="center"/>
    </xf>
    <xf numFmtId="0" fontId="57" fillId="25" borderId="60" xfId="0" applyFont="1" applyFill="1" applyBorder="1" applyAlignment="1">
      <alignment vertical="center"/>
    </xf>
    <xf numFmtId="0" fontId="57" fillId="25" borderId="59" xfId="0" applyFont="1" applyFill="1" applyBorder="1" applyAlignment="1">
      <alignment vertical="center"/>
    </xf>
    <xf numFmtId="0" fontId="57" fillId="25" borderId="58" xfId="0" applyFont="1" applyFill="1" applyBorder="1" applyAlignment="1">
      <alignment vertical="center"/>
    </xf>
    <xf numFmtId="0" fontId="57" fillId="25" borderId="11" xfId="0" applyFont="1" applyFill="1" applyBorder="1" applyAlignment="1">
      <alignment vertical="center"/>
    </xf>
    <xf numFmtId="0" fontId="57" fillId="25" borderId="0" xfId="0" applyFont="1" applyFill="1" applyAlignment="1">
      <alignment vertical="center"/>
    </xf>
    <xf numFmtId="0" fontId="57" fillId="25" borderId="12" xfId="0" applyFont="1" applyFill="1" applyBorder="1" applyAlignment="1">
      <alignment vertical="center"/>
    </xf>
    <xf numFmtId="0" fontId="57" fillId="25" borderId="11" xfId="135" applyFont="1" applyFill="1" applyBorder="1" applyAlignment="1">
      <alignment vertical="center"/>
    </xf>
    <xf numFmtId="0" fontId="57" fillId="25" borderId="0" xfId="135" applyFont="1" applyFill="1" applyAlignment="1">
      <alignment vertical="center"/>
    </xf>
    <xf numFmtId="0" fontId="87" fillId="25" borderId="0" xfId="496" applyFont="1" applyFill="1" applyAlignment="1">
      <alignment horizontal="left" vertical="center"/>
    </xf>
    <xf numFmtId="0" fontId="88" fillId="25" borderId="0" xfId="496" applyFont="1" applyFill="1" applyAlignment="1">
      <alignment vertical="center"/>
    </xf>
    <xf numFmtId="0" fontId="88" fillId="0" borderId="0" xfId="496" applyFont="1" applyAlignment="1">
      <alignment vertical="center"/>
    </xf>
    <xf numFmtId="0" fontId="57" fillId="25" borderId="0" xfId="135" applyFont="1" applyFill="1" applyAlignment="1">
      <alignment horizontal="center" vertical="center"/>
    </xf>
    <xf numFmtId="0" fontId="87" fillId="25" borderId="11" xfId="497" applyFont="1" applyFill="1" applyBorder="1" applyAlignment="1">
      <alignment horizontal="left" vertical="center"/>
    </xf>
    <xf numFmtId="0" fontId="87" fillId="25" borderId="0" xfId="497" applyFont="1" applyFill="1" applyAlignment="1">
      <alignment horizontal="left" vertical="center"/>
    </xf>
    <xf numFmtId="0" fontId="87" fillId="25" borderId="11" xfId="0" applyFont="1" applyFill="1" applyBorder="1" applyAlignment="1">
      <alignment horizontal="left" vertical="center"/>
    </xf>
    <xf numFmtId="0" fontId="87" fillId="25" borderId="0" xfId="0" applyFont="1" applyFill="1" applyAlignment="1">
      <alignment horizontal="left" vertical="center"/>
    </xf>
    <xf numFmtId="0" fontId="87" fillId="25" borderId="0" xfId="496" applyFont="1" applyFill="1" applyAlignment="1">
      <alignment vertical="center"/>
    </xf>
    <xf numFmtId="0" fontId="57" fillId="25" borderId="0" xfId="0" applyFont="1" applyFill="1" applyAlignment="1">
      <alignment horizontal="center" vertical="center"/>
    </xf>
    <xf numFmtId="0" fontId="57" fillId="25" borderId="12" xfId="0" applyFont="1" applyFill="1" applyBorder="1" applyAlignment="1">
      <alignment horizontal="center" vertical="center"/>
    </xf>
    <xf numFmtId="0" fontId="88" fillId="25" borderId="11" xfId="0" applyFont="1" applyFill="1" applyBorder="1" applyAlignment="1">
      <alignment vertical="center"/>
    </xf>
    <xf numFmtId="0" fontId="88" fillId="25" borderId="0" xfId="0" applyFont="1" applyFill="1" applyAlignment="1">
      <alignment vertical="center"/>
    </xf>
    <xf numFmtId="0" fontId="88" fillId="25" borderId="0" xfId="0" applyFont="1" applyFill="1" applyAlignment="1">
      <alignment horizontal="left" vertical="center"/>
    </xf>
    <xf numFmtId="0" fontId="57" fillId="25" borderId="11" xfId="0" applyFont="1" applyFill="1" applyBorder="1" applyAlignment="1">
      <alignment horizontal="left" vertical="center"/>
    </xf>
    <xf numFmtId="0" fontId="57" fillId="25" borderId="0" xfId="0" applyFont="1" applyFill="1" applyAlignment="1">
      <alignment horizontal="left" vertical="center"/>
    </xf>
    <xf numFmtId="0" fontId="57" fillId="25" borderId="14" xfId="0" applyFont="1" applyFill="1" applyBorder="1" applyAlignment="1">
      <alignment vertical="center"/>
    </xf>
    <xf numFmtId="0" fontId="3" fillId="0" borderId="0" xfId="498"/>
    <xf numFmtId="0" fontId="70" fillId="27" borderId="61" xfId="228" applyFont="1" applyFill="1" applyBorder="1" applyAlignment="1">
      <alignment horizontal="center"/>
    </xf>
    <xf numFmtId="0" fontId="70" fillId="27" borderId="61" xfId="228" applyFont="1" applyFill="1" applyBorder="1" applyAlignment="1">
      <alignment horizontal="center" vertical="center"/>
    </xf>
    <xf numFmtId="0" fontId="78" fillId="0" borderId="0" xfId="498" applyFont="1"/>
    <xf numFmtId="2" fontId="70" fillId="27" borderId="61" xfId="228" applyNumberFormat="1" applyFont="1" applyFill="1" applyBorder="1" applyAlignment="1">
      <alignment horizontal="center" vertical="center"/>
    </xf>
    <xf numFmtId="0" fontId="70" fillId="27" borderId="89" xfId="228" applyFont="1" applyFill="1" applyBorder="1" applyAlignment="1">
      <alignment horizontal="center" vertical="center"/>
    </xf>
    <xf numFmtId="0" fontId="50" fillId="0" borderId="90" xfId="228" applyFont="1" applyBorder="1" applyAlignment="1">
      <alignment horizontal="center"/>
    </xf>
    <xf numFmtId="0" fontId="50" fillId="0" borderId="64" xfId="228" applyFont="1" applyBorder="1" applyAlignment="1">
      <alignment horizontal="center"/>
    </xf>
    <xf numFmtId="0" fontId="50" fillId="0" borderId="42" xfId="228" applyFont="1" applyBorder="1" applyAlignment="1">
      <alignment horizontal="center"/>
    </xf>
    <xf numFmtId="0" fontId="92" fillId="0" borderId="67" xfId="228" applyFont="1" applyBorder="1" applyAlignment="1">
      <alignment horizontal="left" vertical="center" wrapText="1"/>
    </xf>
    <xf numFmtId="0" fontId="88" fillId="0" borderId="0" xfId="498" applyFont="1"/>
    <xf numFmtId="0" fontId="57" fillId="0" borderId="0" xfId="228" applyFont="1" applyAlignment="1">
      <alignment horizontal="center" vertical="center"/>
    </xf>
    <xf numFmtId="2" fontId="57" fillId="0" borderId="18" xfId="228" applyNumberFormat="1" applyFont="1" applyBorder="1" applyAlignment="1">
      <alignment horizontal="center" vertical="center"/>
    </xf>
    <xf numFmtId="2" fontId="88" fillId="0" borderId="18" xfId="498" applyNumberFormat="1" applyFont="1" applyBorder="1" applyAlignment="1">
      <alignment horizontal="center" vertical="center"/>
    </xf>
    <xf numFmtId="2" fontId="57" fillId="0" borderId="18" xfId="228" applyNumberFormat="1" applyFont="1" applyBorder="1" applyAlignment="1">
      <alignment horizontal="center" vertical="center" wrapText="1"/>
    </xf>
    <xf numFmtId="2" fontId="57" fillId="0" borderId="30" xfId="228" applyNumberFormat="1" applyFont="1" applyBorder="1" applyAlignment="1">
      <alignment horizontal="center" vertical="center"/>
    </xf>
    <xf numFmtId="0" fontId="57" fillId="0" borderId="67" xfId="228" applyFont="1" applyBorder="1" applyAlignment="1">
      <alignment horizontal="left" vertical="center" wrapText="1"/>
    </xf>
    <xf numFmtId="0" fontId="57" fillId="0" borderId="23" xfId="228" applyFont="1" applyBorder="1" applyAlignment="1">
      <alignment horizontal="left" vertical="center" wrapText="1"/>
    </xf>
    <xf numFmtId="2" fontId="70" fillId="29" borderId="61" xfId="228" applyNumberFormat="1" applyFont="1" applyFill="1" applyBorder="1" applyAlignment="1">
      <alignment horizontal="center" vertical="center"/>
    </xf>
    <xf numFmtId="0" fontId="13" fillId="0" borderId="60" xfId="228" applyBorder="1"/>
    <xf numFmtId="0" fontId="13" fillId="0" borderId="59" xfId="228" applyBorder="1"/>
    <xf numFmtId="0" fontId="13" fillId="0" borderId="58" xfId="228" applyBorder="1"/>
    <xf numFmtId="0" fontId="13" fillId="0" borderId="0" xfId="228"/>
    <xf numFmtId="0" fontId="13" fillId="0" borderId="12" xfId="228" applyBorder="1"/>
    <xf numFmtId="0" fontId="57" fillId="25" borderId="11" xfId="500" applyFont="1" applyFill="1" applyBorder="1" applyAlignment="1">
      <alignment horizontal="left" vertical="center" wrapText="1"/>
    </xf>
    <xf numFmtId="0" fontId="57" fillId="0" borderId="11" xfId="0" applyFont="1" applyBorder="1" applyAlignment="1">
      <alignment vertical="center" wrapText="1"/>
    </xf>
    <xf numFmtId="0" fontId="74" fillId="0" borderId="0" xfId="498" applyFont="1" applyAlignment="1">
      <alignment horizontal="left" vertical="center"/>
    </xf>
    <xf numFmtId="0" fontId="75" fillId="0" borderId="0" xfId="498" applyFont="1"/>
    <xf numFmtId="0" fontId="3" fillId="0" borderId="12" xfId="498" applyBorder="1"/>
    <xf numFmtId="0" fontId="57" fillId="25" borderId="11" xfId="500" applyFont="1" applyFill="1" applyBorder="1" applyAlignment="1">
      <alignment horizontal="center" vertical="center" wrapText="1"/>
    </xf>
    <xf numFmtId="0" fontId="79" fillId="0" borderId="0" xfId="498" applyFont="1" applyAlignment="1">
      <alignment horizontal="center" vertical="center"/>
    </xf>
    <xf numFmtId="0" fontId="13" fillId="0" borderId="60" xfId="228" applyBorder="1" applyAlignment="1">
      <alignment horizontal="center"/>
    </xf>
    <xf numFmtId="0" fontId="13" fillId="0" borderId="59" xfId="228" applyBorder="1" applyAlignment="1">
      <alignment horizontal="center"/>
    </xf>
    <xf numFmtId="0" fontId="13" fillId="0" borderId="58" xfId="228" applyBorder="1" applyAlignment="1">
      <alignment horizontal="center"/>
    </xf>
    <xf numFmtId="0" fontId="13" fillId="0" borderId="11" xfId="228" applyBorder="1" applyAlignment="1">
      <alignment horizontal="center"/>
    </xf>
    <xf numFmtId="0" fontId="13" fillId="0" borderId="0" xfId="228" applyAlignment="1">
      <alignment horizontal="center"/>
    </xf>
    <xf numFmtId="0" fontId="13" fillId="0" borderId="12" xfId="228" applyBorder="1" applyAlignment="1">
      <alignment horizontal="center"/>
    </xf>
    <xf numFmtId="0" fontId="13" fillId="0" borderId="13" xfId="228" applyBorder="1" applyAlignment="1">
      <alignment horizontal="center"/>
    </xf>
    <xf numFmtId="0" fontId="13" fillId="0" borderId="14" xfId="228" applyBorder="1" applyAlignment="1">
      <alignment horizontal="center"/>
    </xf>
    <xf numFmtId="0" fontId="13" fillId="0" borderId="15" xfId="228" applyBorder="1" applyAlignment="1">
      <alignment horizontal="center"/>
    </xf>
    <xf numFmtId="2" fontId="57" fillId="0" borderId="18" xfId="0" applyNumberFormat="1" applyFont="1" applyBorder="1" applyAlignment="1">
      <alignment horizontal="center" vertical="center"/>
    </xf>
    <xf numFmtId="176" fontId="57" fillId="0" borderId="47" xfId="266" applyNumberFormat="1" applyFont="1" applyFill="1" applyBorder="1" applyAlignment="1">
      <alignment horizontal="right" vertical="center" wrapText="1"/>
    </xf>
    <xf numFmtId="2" fontId="92" fillId="0" borderId="29" xfId="228" applyNumberFormat="1" applyFont="1" applyBorder="1" applyAlignment="1">
      <alignment horizontal="center" vertical="center" wrapText="1"/>
    </xf>
    <xf numFmtId="2" fontId="92" fillId="0" borderId="94" xfId="228" applyNumberFormat="1" applyFont="1" applyBorder="1" applyAlignment="1">
      <alignment horizontal="center" vertical="center" wrapText="1"/>
    </xf>
    <xf numFmtId="2" fontId="92" fillId="0" borderId="35" xfId="228" applyNumberFormat="1" applyFont="1" applyBorder="1" applyAlignment="1">
      <alignment horizontal="center" vertical="center" wrapText="1"/>
    </xf>
    <xf numFmtId="2" fontId="92" fillId="0" borderId="18" xfId="228" applyNumberFormat="1" applyFont="1" applyBorder="1" applyAlignment="1">
      <alignment horizontal="center" vertical="center"/>
    </xf>
    <xf numFmtId="2" fontId="92" fillId="0" borderId="18" xfId="228" applyNumberFormat="1" applyFont="1" applyBorder="1" applyAlignment="1">
      <alignment horizontal="center" vertical="center" wrapText="1"/>
    </xf>
    <xf numFmtId="2" fontId="78" fillId="0" borderId="18" xfId="498" applyNumberFormat="1" applyFont="1" applyBorder="1" applyAlignment="1">
      <alignment horizontal="center" vertical="center"/>
    </xf>
    <xf numFmtId="2" fontId="92" fillId="0" borderId="30" xfId="228" applyNumberFormat="1" applyFont="1" applyBorder="1" applyAlignment="1">
      <alignment horizontal="center" vertical="center"/>
    </xf>
    <xf numFmtId="2" fontId="92" fillId="0" borderId="47" xfId="228" applyNumberFormat="1" applyFont="1" applyBorder="1" applyAlignment="1">
      <alignment horizontal="center" vertical="center" wrapText="1"/>
    </xf>
    <xf numFmtId="0" fontId="50" fillId="0" borderId="64" xfId="228" applyFont="1" applyBorder="1" applyAlignment="1">
      <alignment horizontal="center" vertical="center" wrapText="1"/>
    </xf>
    <xf numFmtId="0" fontId="50" fillId="0" borderId="42" xfId="228" applyFont="1" applyBorder="1" applyAlignment="1">
      <alignment horizontal="center" vertical="center" wrapText="1"/>
    </xf>
    <xf numFmtId="0" fontId="50" fillId="0" borderId="90" xfId="228" applyFont="1" applyBorder="1" applyAlignment="1">
      <alignment horizontal="center" vertical="center" wrapText="1"/>
    </xf>
    <xf numFmtId="2" fontId="57" fillId="0" borderId="77" xfId="0" applyNumberFormat="1" applyFont="1" applyBorder="1" applyAlignment="1">
      <alignment horizontal="center" vertical="center"/>
    </xf>
    <xf numFmtId="44" fontId="57" fillId="0" borderId="0" xfId="257" applyFont="1" applyAlignment="1">
      <alignment vertical="center"/>
    </xf>
    <xf numFmtId="0" fontId="50" fillId="0" borderId="90" xfId="228" applyFont="1" applyBorder="1" applyAlignment="1">
      <alignment horizontal="center" vertical="center"/>
    </xf>
    <xf numFmtId="0" fontId="50" fillId="0" borderId="64" xfId="228" applyFont="1" applyBorder="1" applyAlignment="1">
      <alignment horizontal="center" vertical="center"/>
    </xf>
    <xf numFmtId="0" fontId="50" fillId="0" borderId="42" xfId="228" applyFont="1" applyBorder="1" applyAlignment="1">
      <alignment horizontal="center" vertical="center"/>
    </xf>
    <xf numFmtId="189" fontId="57" fillId="0" borderId="25" xfId="0" applyNumberFormat="1" applyFont="1" applyBorder="1" applyAlignment="1">
      <alignment horizontal="center" vertical="center"/>
    </xf>
    <xf numFmtId="190" fontId="92" fillId="0" borderId="18" xfId="228" applyNumberFormat="1" applyFont="1" applyBorder="1" applyAlignment="1">
      <alignment horizontal="center" vertical="center" wrapText="1"/>
    </xf>
    <xf numFmtId="189" fontId="57" fillId="0" borderId="77" xfId="0" applyNumberFormat="1" applyFont="1" applyBorder="1" applyAlignment="1">
      <alignment horizontal="center" vertical="center"/>
    </xf>
    <xf numFmtId="190" fontId="57" fillId="0" borderId="18" xfId="228" applyNumberFormat="1" applyFont="1" applyBorder="1" applyAlignment="1">
      <alignment horizontal="center" vertical="center"/>
    </xf>
    <xf numFmtId="0" fontId="92" fillId="0" borderId="52" xfId="228" applyFont="1" applyBorder="1" applyAlignment="1">
      <alignment horizontal="left" vertical="center" wrapText="1"/>
    </xf>
    <xf numFmtId="0" fontId="57" fillId="0" borderId="52" xfId="228" applyFont="1" applyBorder="1" applyAlignment="1">
      <alignment horizontal="left" vertical="center" wrapText="1"/>
    </xf>
    <xf numFmtId="0" fontId="57" fillId="0" borderId="48" xfId="228" applyFont="1" applyBorder="1" applyAlignment="1">
      <alignment horizontal="left" vertical="center" wrapText="1"/>
    </xf>
    <xf numFmtId="2" fontId="57" fillId="0" borderId="20" xfId="228" applyNumberFormat="1" applyFont="1" applyBorder="1" applyAlignment="1">
      <alignment horizontal="center" vertical="center"/>
    </xf>
    <xf numFmtId="2" fontId="57" fillId="0" borderId="20" xfId="228" applyNumberFormat="1" applyFont="1" applyBorder="1" applyAlignment="1">
      <alignment horizontal="center" vertical="center" wrapText="1"/>
    </xf>
    <xf numFmtId="2" fontId="57" fillId="0" borderId="42" xfId="228" applyNumberFormat="1" applyFont="1" applyBorder="1" applyAlignment="1">
      <alignment horizontal="center" vertical="center"/>
    </xf>
    <xf numFmtId="2" fontId="92" fillId="0" borderId="30" xfId="228" applyNumberFormat="1" applyFont="1" applyBorder="1" applyAlignment="1">
      <alignment horizontal="center" vertical="center" wrapText="1"/>
    </xf>
    <xf numFmtId="190" fontId="57" fillId="0" borderId="18" xfId="228" applyNumberFormat="1" applyFont="1" applyBorder="1" applyAlignment="1">
      <alignment horizontal="center" vertical="center" wrapText="1"/>
    </xf>
    <xf numFmtId="187" fontId="59" fillId="32" borderId="44" xfId="135" applyNumberFormat="1" applyFont="1" applyFill="1" applyBorder="1" applyAlignment="1">
      <alignment vertical="center"/>
    </xf>
    <xf numFmtId="0" fontId="59" fillId="24" borderId="94" xfId="0" applyFont="1" applyFill="1" applyBorder="1" applyAlignment="1">
      <alignment horizontal="center" vertical="center"/>
    </xf>
    <xf numFmtId="0" fontId="59" fillId="24" borderId="94" xfId="0" applyFont="1" applyFill="1" applyBorder="1" applyAlignment="1">
      <alignment vertical="center"/>
    </xf>
    <xf numFmtId="0" fontId="59" fillId="24" borderId="95" xfId="0" applyFont="1" applyFill="1" applyBorder="1" applyAlignment="1">
      <alignment horizontal="center" vertical="center"/>
    </xf>
    <xf numFmtId="173" fontId="57" fillId="0" borderId="40" xfId="0" applyNumberFormat="1" applyFont="1" applyBorder="1" applyAlignment="1">
      <alignment vertical="center"/>
    </xf>
    <xf numFmtId="189" fontId="57" fillId="0" borderId="29" xfId="0" applyNumberFormat="1" applyFont="1" applyBorder="1" applyAlignment="1">
      <alignment horizontal="center" vertical="center"/>
    </xf>
    <xf numFmtId="2" fontId="57" fillId="0" borderId="29" xfId="0" applyNumberFormat="1" applyFont="1" applyBorder="1" applyAlignment="1">
      <alignment horizontal="center" vertical="center"/>
    </xf>
    <xf numFmtId="173" fontId="57" fillId="0" borderId="35" xfId="265" applyFont="1" applyBorder="1" applyAlignment="1">
      <alignment vertical="center"/>
    </xf>
    <xf numFmtId="0" fontId="57" fillId="0" borderId="20" xfId="0" applyFont="1" applyBorder="1" applyAlignment="1">
      <alignment vertical="center"/>
    </xf>
    <xf numFmtId="0" fontId="57" fillId="0" borderId="20" xfId="0" applyFont="1" applyBorder="1" applyAlignment="1">
      <alignment horizontal="center" vertical="center"/>
    </xf>
    <xf numFmtId="2" fontId="57" fillId="0" borderId="20" xfId="0" applyNumberFormat="1" applyFont="1" applyBorder="1" applyAlignment="1">
      <alignment horizontal="center" vertical="center"/>
    </xf>
    <xf numFmtId="2" fontId="57" fillId="0" borderId="64" xfId="0" applyNumberFormat="1" applyFont="1" applyBorder="1" applyAlignment="1">
      <alignment horizontal="center" vertical="center"/>
    </xf>
    <xf numFmtId="173" fontId="57" fillId="0" borderId="40" xfId="265" applyFont="1" applyBorder="1" applyAlignment="1">
      <alignment vertical="center"/>
    </xf>
    <xf numFmtId="189" fontId="57" fillId="0" borderId="20" xfId="0" applyNumberFormat="1" applyFont="1" applyBorder="1" applyAlignment="1">
      <alignment horizontal="center" vertical="center"/>
    </xf>
    <xf numFmtId="176" fontId="57" fillId="0" borderId="40" xfId="262" applyNumberFormat="1" applyFont="1" applyBorder="1" applyAlignment="1">
      <alignment vertical="center"/>
    </xf>
    <xf numFmtId="176" fontId="57" fillId="25" borderId="35" xfId="262" applyNumberFormat="1" applyFont="1" applyFill="1" applyBorder="1" applyAlignment="1">
      <alignment vertical="center"/>
    </xf>
    <xf numFmtId="176" fontId="57" fillId="0" borderId="42" xfId="262" applyNumberFormat="1" applyFont="1" applyBorder="1" applyAlignment="1">
      <alignment vertical="center"/>
    </xf>
    <xf numFmtId="0" fontId="92" fillId="0" borderId="23" xfId="228" applyFont="1" applyBorder="1" applyAlignment="1">
      <alignment horizontal="left" vertical="center" wrapText="1"/>
    </xf>
    <xf numFmtId="0" fontId="93" fillId="0" borderId="18" xfId="498" applyFont="1" applyBorder="1"/>
    <xf numFmtId="0" fontId="2" fillId="0" borderId="0" xfId="498" applyFont="1"/>
    <xf numFmtId="0" fontId="94" fillId="0" borderId="60" xfId="501" applyFont="1" applyBorder="1"/>
    <xf numFmtId="0" fontId="95" fillId="0" borderId="59" xfId="501" applyFont="1" applyBorder="1" applyAlignment="1">
      <alignment horizontal="center" vertical="center"/>
    </xf>
    <xf numFmtId="0" fontId="94" fillId="0" borderId="59" xfId="501" applyFont="1" applyBorder="1"/>
    <xf numFmtId="0" fontId="94" fillId="0" borderId="59" xfId="501" applyFont="1" applyBorder="1" applyAlignment="1">
      <alignment horizontal="center" vertical="center"/>
    </xf>
    <xf numFmtId="204" fontId="94" fillId="0" borderId="59" xfId="501" applyNumberFormat="1" applyFont="1" applyBorder="1" applyAlignment="1">
      <alignment horizontal="center" vertical="center"/>
    </xf>
    <xf numFmtId="204" fontId="96" fillId="0" borderId="59" xfId="501" applyNumberFormat="1" applyFont="1" applyBorder="1" applyAlignment="1">
      <alignment horizontal="center" vertical="center"/>
    </xf>
    <xf numFmtId="204" fontId="95" fillId="0" borderId="59" xfId="501" applyNumberFormat="1" applyFont="1" applyBorder="1" applyAlignment="1">
      <alignment horizontal="center" vertical="center"/>
    </xf>
    <xf numFmtId="0" fontId="94" fillId="0" borderId="58" xfId="501" applyFont="1" applyBorder="1"/>
    <xf numFmtId="0" fontId="57" fillId="0" borderId="0" xfId="501" applyFont="1"/>
    <xf numFmtId="0" fontId="94" fillId="0" borderId="11" xfId="501" applyFont="1" applyBorder="1"/>
    <xf numFmtId="0" fontId="94" fillId="0" borderId="12" xfId="501" applyFont="1" applyBorder="1"/>
    <xf numFmtId="0" fontId="94" fillId="0" borderId="11" xfId="501" applyFont="1" applyBorder="1" applyAlignment="1">
      <alignment vertical="center"/>
    </xf>
    <xf numFmtId="0" fontId="96" fillId="0" borderId="12" xfId="501" applyFont="1" applyBorder="1" applyAlignment="1">
      <alignment horizontal="center" vertical="center"/>
    </xf>
    <xf numFmtId="0" fontId="57" fillId="0" borderId="0" xfId="501" applyFont="1" applyAlignment="1">
      <alignment vertical="center"/>
    </xf>
    <xf numFmtId="204" fontId="97" fillId="33" borderId="87" xfId="501" applyNumberFormat="1" applyFont="1" applyFill="1" applyBorder="1" applyAlignment="1">
      <alignment vertical="center"/>
    </xf>
    <xf numFmtId="204" fontId="97" fillId="33" borderId="92" xfId="501" applyNumberFormat="1" applyFont="1" applyFill="1" applyBorder="1" applyAlignment="1">
      <alignment vertical="center"/>
    </xf>
    <xf numFmtId="0" fontId="57" fillId="25" borderId="32" xfId="501" applyFont="1" applyFill="1" applyBorder="1" applyAlignment="1">
      <alignment horizontal="center" vertical="center"/>
    </xf>
    <xf numFmtId="0" fontId="88" fillId="0" borderId="25" xfId="501" applyFont="1" applyBorder="1" applyAlignment="1">
      <alignment horizontal="center" vertical="center"/>
    </xf>
    <xf numFmtId="44" fontId="88" fillId="0" borderId="68" xfId="501" applyNumberFormat="1" applyFont="1" applyBorder="1" applyAlignment="1">
      <alignment vertical="center"/>
    </xf>
    <xf numFmtId="204" fontId="97" fillId="0" borderId="52" xfId="501" applyNumberFormat="1" applyFont="1" applyBorder="1" applyAlignment="1">
      <alignment horizontal="center" vertical="center"/>
    </xf>
    <xf numFmtId="0" fontId="97" fillId="0" borderId="25" xfId="501" applyFont="1" applyBorder="1" applyAlignment="1">
      <alignment horizontal="center" vertical="center"/>
    </xf>
    <xf numFmtId="204" fontId="97" fillId="0" borderId="25" xfId="501" applyNumberFormat="1" applyFont="1" applyBorder="1" applyAlignment="1">
      <alignment horizontal="center" vertical="center"/>
    </xf>
    <xf numFmtId="176" fontId="88" fillId="0" borderId="98" xfId="502" applyNumberFormat="1" applyFont="1" applyBorder="1" applyAlignment="1">
      <alignment horizontal="right" vertical="center" wrapText="1"/>
    </xf>
    <xf numFmtId="0" fontId="57" fillId="25" borderId="33" xfId="501" applyFont="1" applyFill="1" applyBorder="1" applyAlignment="1">
      <alignment horizontal="center" vertical="center"/>
    </xf>
    <xf numFmtId="0" fontId="88" fillId="0" borderId="18" xfId="501" applyFont="1" applyBorder="1" applyAlignment="1">
      <alignment horizontal="center" vertical="center"/>
    </xf>
    <xf numFmtId="44" fontId="88" fillId="0" borderId="19" xfId="501" applyNumberFormat="1" applyFont="1" applyBorder="1" applyAlignment="1">
      <alignment vertical="center"/>
    </xf>
    <xf numFmtId="204" fontId="97" fillId="0" borderId="33" xfId="501" applyNumberFormat="1" applyFont="1" applyBorder="1" applyAlignment="1">
      <alignment horizontal="center" vertical="center"/>
    </xf>
    <xf numFmtId="0" fontId="97" fillId="0" borderId="18" xfId="501" applyFont="1" applyBorder="1" applyAlignment="1">
      <alignment horizontal="center" vertical="center"/>
    </xf>
    <xf numFmtId="204" fontId="97" fillId="0" borderId="18" xfId="501" applyNumberFormat="1" applyFont="1" applyBorder="1" applyAlignment="1">
      <alignment horizontal="center" vertical="center"/>
    </xf>
    <xf numFmtId="0" fontId="57" fillId="25" borderId="51" xfId="135" applyFont="1" applyFill="1" applyBorder="1" applyAlignment="1">
      <alignment horizontal="center" vertical="center"/>
    </xf>
    <xf numFmtId="2" fontId="88" fillId="0" borderId="25" xfId="501" applyNumberFormat="1" applyFont="1" applyBorder="1" applyAlignment="1">
      <alignment horizontal="center" vertical="center"/>
    </xf>
    <xf numFmtId="204" fontId="97" fillId="0" borderId="51" xfId="501" applyNumberFormat="1" applyFont="1" applyBorder="1" applyAlignment="1">
      <alignment horizontal="center" vertical="center"/>
    </xf>
    <xf numFmtId="0" fontId="97" fillId="0" borderId="49" xfId="501" applyFont="1" applyBorder="1" applyAlignment="1">
      <alignment horizontal="center" vertical="center"/>
    </xf>
    <xf numFmtId="0" fontId="57" fillId="25" borderId="52" xfId="501" applyFont="1" applyFill="1" applyBorder="1" applyAlignment="1">
      <alignment horizontal="center" vertical="center"/>
    </xf>
    <xf numFmtId="2" fontId="88" fillId="0" borderId="18" xfId="501" applyNumberFormat="1" applyFont="1" applyBorder="1" applyAlignment="1">
      <alignment horizontal="center" vertical="center"/>
    </xf>
    <xf numFmtId="0" fontId="57" fillId="25" borderId="91" xfId="501" applyFont="1" applyFill="1" applyBorder="1" applyAlignment="1">
      <alignment horizontal="center" vertical="center"/>
    </xf>
    <xf numFmtId="0" fontId="88" fillId="0" borderId="77" xfId="501" applyFont="1" applyBorder="1" applyAlignment="1">
      <alignment horizontal="center" vertical="center"/>
    </xf>
    <xf numFmtId="44" fontId="88" fillId="0" borderId="66" xfId="501" applyNumberFormat="1" applyFont="1" applyBorder="1" applyAlignment="1">
      <alignment vertical="center"/>
    </xf>
    <xf numFmtId="204" fontId="97" fillId="0" borderId="91" xfId="501" applyNumberFormat="1" applyFont="1" applyBorder="1" applyAlignment="1">
      <alignment horizontal="center" vertical="center"/>
    </xf>
    <xf numFmtId="0" fontId="97" fillId="0" borderId="77" xfId="501" applyFont="1" applyBorder="1" applyAlignment="1">
      <alignment horizontal="center" vertical="center"/>
    </xf>
    <xf numFmtId="204" fontId="97" fillId="0" borderId="77" xfId="501" applyNumberFormat="1" applyFont="1" applyBorder="1" applyAlignment="1">
      <alignment horizontal="center" vertical="center"/>
    </xf>
    <xf numFmtId="2" fontId="88" fillId="0" borderId="77" xfId="501" applyNumberFormat="1" applyFont="1" applyBorder="1" applyAlignment="1">
      <alignment horizontal="center" vertical="center"/>
    </xf>
    <xf numFmtId="0" fontId="95" fillId="0" borderId="60" xfId="501" applyFont="1" applyBorder="1" applyAlignment="1">
      <alignment horizontal="center" vertical="center"/>
    </xf>
    <xf numFmtId="0" fontId="90" fillId="0" borderId="59" xfId="501" applyFont="1" applyBorder="1"/>
    <xf numFmtId="0" fontId="57" fillId="0" borderId="59" xfId="501" applyFont="1" applyBorder="1"/>
    <xf numFmtId="0" fontId="90" fillId="0" borderId="59" xfId="501" applyFont="1" applyBorder="1" applyAlignment="1">
      <alignment horizontal="left"/>
    </xf>
    <xf numFmtId="204" fontId="95" fillId="0" borderId="58" xfId="501" applyNumberFormat="1" applyFont="1" applyBorder="1" applyAlignment="1">
      <alignment horizontal="center" vertical="center"/>
    </xf>
    <xf numFmtId="0" fontId="95" fillId="0" borderId="11" xfId="501" applyFont="1" applyBorder="1" applyAlignment="1">
      <alignment horizontal="center" vertical="center"/>
    </xf>
    <xf numFmtId="0" fontId="94" fillId="0" borderId="0" xfId="501" applyFont="1"/>
    <xf numFmtId="0" fontId="90" fillId="0" borderId="0" xfId="501" applyFont="1"/>
    <xf numFmtId="204" fontId="94" fillId="0" borderId="0" xfId="501" applyNumberFormat="1" applyFont="1" applyAlignment="1">
      <alignment horizontal="center" vertical="center"/>
    </xf>
    <xf numFmtId="204" fontId="96" fillId="0" borderId="0" xfId="501" applyNumberFormat="1" applyFont="1" applyAlignment="1">
      <alignment horizontal="center" vertical="center"/>
    </xf>
    <xf numFmtId="204" fontId="95" fillId="0" borderId="12" xfId="501" applyNumberFormat="1" applyFont="1" applyBorder="1" applyAlignment="1">
      <alignment horizontal="center" vertical="center"/>
    </xf>
    <xf numFmtId="0" fontId="91" fillId="0" borderId="0" xfId="501" applyFont="1" applyAlignment="1">
      <alignment vertical="center"/>
    </xf>
    <xf numFmtId="0" fontId="95" fillId="0" borderId="13" xfId="501" applyFont="1" applyBorder="1" applyAlignment="1">
      <alignment horizontal="center" vertical="center"/>
    </xf>
    <xf numFmtId="0" fontId="90" fillId="0" borderId="14" xfId="501" applyFont="1" applyBorder="1" applyAlignment="1">
      <alignment vertical="center"/>
    </xf>
    <xf numFmtId="204" fontId="95" fillId="0" borderId="15" xfId="501" applyNumberFormat="1" applyFont="1" applyBorder="1" applyAlignment="1">
      <alignment horizontal="center" vertical="center"/>
    </xf>
    <xf numFmtId="0" fontId="94" fillId="0" borderId="13" xfId="501" applyFont="1" applyBorder="1"/>
    <xf numFmtId="0" fontId="95" fillId="0" borderId="14" xfId="501" applyFont="1" applyBorder="1" applyAlignment="1">
      <alignment horizontal="center" vertical="center"/>
    </xf>
    <xf numFmtId="0" fontId="94" fillId="0" borderId="14" xfId="501" applyFont="1" applyBorder="1"/>
    <xf numFmtId="0" fontId="94" fillId="0" borderId="14" xfId="501" applyFont="1" applyBorder="1" applyAlignment="1">
      <alignment horizontal="center" vertical="center"/>
    </xf>
    <xf numFmtId="204" fontId="94" fillId="0" borderId="14" xfId="501" applyNumberFormat="1" applyFont="1" applyBorder="1" applyAlignment="1">
      <alignment horizontal="center" vertical="center"/>
    </xf>
    <xf numFmtId="204" fontId="96" fillId="0" borderId="14" xfId="501" applyNumberFormat="1" applyFont="1" applyBorder="1" applyAlignment="1">
      <alignment horizontal="center" vertical="center"/>
    </xf>
    <xf numFmtId="204" fontId="95" fillId="0" borderId="14" xfId="501" applyNumberFormat="1" applyFont="1" applyBorder="1" applyAlignment="1">
      <alignment horizontal="center" vertical="center"/>
    </xf>
    <xf numFmtId="0" fontId="94" fillId="0" borderId="15" xfId="501" applyFont="1" applyBorder="1"/>
    <xf numFmtId="0" fontId="97" fillId="0" borderId="0" xfId="501" applyFont="1" applyAlignment="1">
      <alignment horizontal="center" vertical="center"/>
    </xf>
    <xf numFmtId="0" fontId="57" fillId="0" borderId="0" xfId="501" applyFont="1" applyAlignment="1">
      <alignment horizontal="center" vertical="center"/>
    </xf>
    <xf numFmtId="204" fontId="57" fillId="0" borderId="0" xfId="501" applyNumberFormat="1" applyFont="1" applyAlignment="1">
      <alignment horizontal="center" vertical="center"/>
    </xf>
    <xf numFmtId="204" fontId="59" fillId="0" borderId="0" xfId="501" applyNumberFormat="1" applyFont="1" applyAlignment="1">
      <alignment horizontal="center" vertical="center"/>
    </xf>
    <xf numFmtId="204" fontId="97" fillId="0" borderId="0" xfId="501" applyNumberFormat="1" applyFont="1" applyAlignment="1">
      <alignment horizontal="center" vertical="center"/>
    </xf>
    <xf numFmtId="204" fontId="97" fillId="33" borderId="48" xfId="501" applyNumberFormat="1" applyFont="1" applyFill="1" applyBorder="1" applyAlignment="1">
      <alignment horizontal="center" vertical="center"/>
    </xf>
    <xf numFmtId="204" fontId="97" fillId="33" borderId="20" xfId="501" applyNumberFormat="1" applyFont="1" applyFill="1" applyBorder="1" applyAlignment="1">
      <alignment horizontal="center" vertical="center"/>
    </xf>
    <xf numFmtId="204" fontId="97" fillId="33" borderId="62" xfId="501" applyNumberFormat="1" applyFont="1" applyFill="1" applyBorder="1" applyAlignment="1">
      <alignment horizontal="center" vertical="center"/>
    </xf>
    <xf numFmtId="0" fontId="88" fillId="0" borderId="29" xfId="501" applyFont="1" applyBorder="1" applyAlignment="1">
      <alignment horizontal="center" vertical="center"/>
    </xf>
    <xf numFmtId="44" fontId="88" fillId="0" borderId="35" xfId="501" applyNumberFormat="1" applyFont="1" applyBorder="1" applyAlignment="1">
      <alignment vertical="center"/>
    </xf>
    <xf numFmtId="44" fontId="57" fillId="0" borderId="52" xfId="501" applyNumberFormat="1" applyFont="1" applyBorder="1" applyAlignment="1">
      <alignment horizontal="center" vertical="center"/>
    </xf>
    <xf numFmtId="44" fontId="57" fillId="0" borderId="25" xfId="501" applyNumberFormat="1" applyFont="1" applyBorder="1" applyAlignment="1">
      <alignment horizontal="center" vertical="center"/>
    </xf>
    <xf numFmtId="44" fontId="57" fillId="0" borderId="68" xfId="501" applyNumberFormat="1" applyFont="1" applyBorder="1" applyAlignment="1">
      <alignment horizontal="center" vertical="center"/>
    </xf>
    <xf numFmtId="176" fontId="88" fillId="0" borderId="71" xfId="502" applyNumberFormat="1" applyFont="1" applyBorder="1" applyAlignment="1">
      <alignment horizontal="right" vertical="center" wrapText="1"/>
    </xf>
    <xf numFmtId="44" fontId="88" fillId="0" borderId="30" xfId="501" applyNumberFormat="1" applyFont="1" applyBorder="1" applyAlignment="1">
      <alignment vertical="center"/>
    </xf>
    <xf numFmtId="44" fontId="57" fillId="0" borderId="33" xfId="501" applyNumberFormat="1" applyFont="1" applyBorder="1" applyAlignment="1">
      <alignment horizontal="center" vertical="center"/>
    </xf>
    <xf numFmtId="44" fontId="57" fillId="0" borderId="18" xfId="501" applyNumberFormat="1" applyFont="1" applyBorder="1" applyAlignment="1">
      <alignment horizontal="center" vertical="center"/>
    </xf>
    <xf numFmtId="44" fontId="57" fillId="0" borderId="19" xfId="501" applyNumberFormat="1" applyFont="1" applyBorder="1" applyAlignment="1">
      <alignment horizontal="center" vertical="center"/>
    </xf>
    <xf numFmtId="44" fontId="88" fillId="0" borderId="47" xfId="501" applyNumberFormat="1" applyFont="1" applyBorder="1" applyAlignment="1">
      <alignment vertical="center"/>
    </xf>
    <xf numFmtId="44" fontId="88" fillId="0" borderId="76" xfId="501" applyNumberFormat="1" applyFont="1" applyBorder="1" applyAlignment="1">
      <alignment vertical="center"/>
    </xf>
    <xf numFmtId="44" fontId="57" fillId="0" borderId="91" xfId="501" applyNumberFormat="1" applyFont="1" applyBorder="1" applyAlignment="1">
      <alignment horizontal="center" vertical="center"/>
    </xf>
    <xf numFmtId="44" fontId="57" fillId="0" borderId="77" xfId="501" applyNumberFormat="1" applyFont="1" applyBorder="1" applyAlignment="1">
      <alignment horizontal="center" vertical="center"/>
    </xf>
    <xf numFmtId="176" fontId="91" fillId="33" borderId="61" xfId="501" applyNumberFormat="1" applyFont="1" applyFill="1" applyBorder="1" applyAlignment="1">
      <alignment horizontal="right" vertical="center" wrapText="1"/>
    </xf>
    <xf numFmtId="176" fontId="88" fillId="0" borderId="99" xfId="502" applyNumberFormat="1" applyFont="1" applyBorder="1" applyAlignment="1">
      <alignment horizontal="right" vertical="center" wrapText="1"/>
    </xf>
    <xf numFmtId="0" fontId="57" fillId="25" borderId="51" xfId="501" applyFont="1" applyFill="1" applyBorder="1" applyAlignment="1">
      <alignment horizontal="center" vertical="center"/>
    </xf>
    <xf numFmtId="176" fontId="88" fillId="0" borderId="97" xfId="502" applyNumberFormat="1" applyFont="1" applyBorder="1" applyAlignment="1">
      <alignment horizontal="right" vertical="center" wrapText="1"/>
    </xf>
    <xf numFmtId="0" fontId="59" fillId="24" borderId="43" xfId="135" applyFont="1" applyFill="1" applyBorder="1" applyAlignment="1">
      <alignment horizontal="center" vertical="center"/>
    </xf>
    <xf numFmtId="0" fontId="59" fillId="24" borderId="44" xfId="135" applyFont="1" applyFill="1" applyBorder="1" applyAlignment="1">
      <alignment horizontal="center" vertical="center"/>
    </xf>
    <xf numFmtId="0" fontId="59" fillId="25" borderId="32" xfId="135" applyFont="1" applyFill="1" applyBorder="1" applyAlignment="1">
      <alignment horizontal="center" vertical="center" wrapText="1"/>
    </xf>
    <xf numFmtId="0" fontId="59" fillId="25" borderId="48" xfId="135" applyFont="1" applyFill="1" applyBorder="1" applyAlignment="1">
      <alignment horizontal="center" vertical="center" wrapText="1"/>
    </xf>
    <xf numFmtId="0" fontId="59" fillId="25" borderId="29" xfId="135" applyFont="1" applyFill="1" applyBorder="1" applyAlignment="1">
      <alignment horizontal="center" vertical="center" wrapText="1"/>
    </xf>
    <xf numFmtId="0" fontId="59" fillId="25" borderId="20" xfId="135" applyFont="1" applyFill="1" applyBorder="1" applyAlignment="1">
      <alignment horizontal="center" vertical="center" wrapText="1"/>
    </xf>
    <xf numFmtId="4" fontId="59" fillId="25" borderId="29" xfId="135" applyNumberFormat="1" applyFont="1" applyFill="1" applyBorder="1" applyAlignment="1">
      <alignment horizontal="center" vertical="center" wrapText="1"/>
    </xf>
    <xf numFmtId="4" fontId="59" fillId="25" borderId="20" xfId="135" applyNumberFormat="1" applyFont="1" applyFill="1" applyBorder="1" applyAlignment="1">
      <alignment horizontal="center" vertical="center" wrapText="1"/>
    </xf>
    <xf numFmtId="0" fontId="59" fillId="0" borderId="41" xfId="259" applyFont="1" applyBorder="1" applyAlignment="1">
      <alignment horizontal="center"/>
    </xf>
    <xf numFmtId="0" fontId="59" fillId="0" borderId="43" xfId="259" applyFont="1" applyBorder="1" applyAlignment="1">
      <alignment horizontal="center"/>
    </xf>
    <xf numFmtId="0" fontId="59" fillId="0" borderId="44" xfId="259" applyFont="1" applyBorder="1" applyAlignment="1">
      <alignment horizontal="center"/>
    </xf>
    <xf numFmtId="0" fontId="70" fillId="0" borderId="41" xfId="135" applyFont="1" applyBorder="1" applyAlignment="1">
      <alignment horizontal="center" vertical="center" wrapText="1"/>
    </xf>
    <xf numFmtId="0" fontId="70" fillId="0" borderId="43" xfId="135" applyFont="1" applyBorder="1" applyAlignment="1">
      <alignment horizontal="center" vertical="center" wrapText="1"/>
    </xf>
    <xf numFmtId="0" fontId="70" fillId="0" borderId="44" xfId="135" applyFont="1" applyBorder="1" applyAlignment="1">
      <alignment horizontal="center" vertical="center" wrapText="1"/>
    </xf>
    <xf numFmtId="0" fontId="57" fillId="25" borderId="20" xfId="259" applyFont="1" applyFill="1" applyBorder="1" applyAlignment="1">
      <alignment horizontal="center" vertical="center" wrapText="1"/>
    </xf>
    <xf numFmtId="0" fontId="57" fillId="25" borderId="42" xfId="259" applyFont="1" applyFill="1" applyBorder="1" applyAlignment="1">
      <alignment horizontal="center" vertical="center" wrapText="1"/>
    </xf>
    <xf numFmtId="3" fontId="59" fillId="25" borderId="25" xfId="259" applyNumberFormat="1" applyFont="1" applyFill="1" applyBorder="1" applyAlignment="1">
      <alignment horizontal="center" vertical="center" wrapText="1"/>
    </xf>
    <xf numFmtId="0" fontId="57" fillId="25" borderId="33" xfId="259" applyFont="1" applyFill="1" applyBorder="1" applyAlignment="1">
      <alignment vertical="center" wrapText="1"/>
    </xf>
    <xf numFmtId="0" fontId="57" fillId="25" borderId="18" xfId="259" applyFont="1" applyFill="1" applyBorder="1" applyAlignment="1">
      <alignment vertical="center" wrapText="1"/>
    </xf>
    <xf numFmtId="0" fontId="59" fillId="25" borderId="18" xfId="259" applyFont="1" applyFill="1" applyBorder="1" applyAlignment="1">
      <alignment horizontal="center" vertical="top" wrapText="1"/>
    </xf>
    <xf numFmtId="0" fontId="59" fillId="25" borderId="18" xfId="259" applyFont="1" applyFill="1" applyBorder="1" applyAlignment="1">
      <alignment horizontal="center" vertical="top"/>
    </xf>
    <xf numFmtId="3" fontId="59" fillId="25" borderId="18" xfId="259" applyNumberFormat="1" applyFont="1" applyFill="1" applyBorder="1" applyAlignment="1">
      <alignment horizontal="center" vertical="top" wrapText="1"/>
    </xf>
    <xf numFmtId="3" fontId="59" fillId="25" borderId="18" xfId="259" applyNumberFormat="1" applyFont="1" applyFill="1" applyBorder="1" applyAlignment="1">
      <alignment horizontal="center" vertical="top"/>
    </xf>
    <xf numFmtId="3" fontId="59" fillId="25" borderId="18" xfId="259" applyNumberFormat="1" applyFont="1" applyFill="1" applyBorder="1" applyAlignment="1">
      <alignment horizontal="center" vertical="center"/>
    </xf>
    <xf numFmtId="4" fontId="59" fillId="25" borderId="35" xfId="135" applyNumberFormat="1" applyFont="1" applyFill="1" applyBorder="1" applyAlignment="1">
      <alignment horizontal="center" vertical="center" wrapText="1"/>
    </xf>
    <xf numFmtId="4" fontId="59" fillId="25" borderId="42" xfId="135" applyNumberFormat="1" applyFont="1" applyFill="1" applyBorder="1" applyAlignment="1">
      <alignment horizontal="center" vertical="center" wrapText="1"/>
    </xf>
    <xf numFmtId="0" fontId="59" fillId="0" borderId="41" xfId="135" applyFont="1" applyBorder="1" applyAlignment="1">
      <alignment horizontal="right" vertical="center"/>
    </xf>
    <xf numFmtId="0" fontId="59" fillId="0" borderId="43" xfId="135" applyFont="1" applyBorder="1" applyAlignment="1">
      <alignment horizontal="right" vertical="center"/>
    </xf>
    <xf numFmtId="0" fontId="59" fillId="0" borderId="53" xfId="135" applyFont="1" applyBorder="1" applyAlignment="1">
      <alignment horizontal="right" vertical="center"/>
    </xf>
    <xf numFmtId="0" fontId="57" fillId="0" borderId="16" xfId="228" applyFont="1" applyBorder="1" applyAlignment="1">
      <alignment horizontal="center" vertical="center"/>
    </xf>
    <xf numFmtId="0" fontId="57" fillId="0" borderId="26" xfId="228" applyFont="1" applyBorder="1" applyAlignment="1">
      <alignment horizontal="center" vertical="center"/>
    </xf>
    <xf numFmtId="0" fontId="57" fillId="25" borderId="0" xfId="0" applyFont="1" applyFill="1" applyAlignment="1">
      <alignment horizontal="right" vertical="center"/>
    </xf>
    <xf numFmtId="0" fontId="57" fillId="25" borderId="12" xfId="0" applyFont="1" applyFill="1" applyBorder="1" applyAlignment="1">
      <alignment horizontal="right" vertical="center"/>
    </xf>
    <xf numFmtId="0" fontId="57" fillId="25" borderId="14" xfId="0" applyFont="1" applyFill="1" applyBorder="1" applyAlignment="1">
      <alignment horizontal="right" vertical="center"/>
    </xf>
    <xf numFmtId="0" fontId="57" fillId="25" borderId="15" xfId="0" applyFont="1" applyFill="1" applyBorder="1" applyAlignment="1">
      <alignment horizontal="right" vertical="center"/>
    </xf>
    <xf numFmtId="0" fontId="57" fillId="25" borderId="13" xfId="0" applyFont="1" applyFill="1" applyBorder="1" applyAlignment="1">
      <alignment horizontal="left" vertical="center"/>
    </xf>
    <xf numFmtId="0" fontId="57" fillId="25" borderId="14" xfId="0" applyFont="1" applyFill="1" applyBorder="1" applyAlignment="1">
      <alignment horizontal="left" vertical="center"/>
    </xf>
    <xf numFmtId="0" fontId="57" fillId="0" borderId="34" xfId="0" applyFont="1" applyBorder="1" applyAlignment="1">
      <alignment horizontal="right" vertical="center"/>
    </xf>
    <xf numFmtId="0" fontId="57" fillId="0" borderId="16" xfId="0" applyFont="1" applyBorder="1" applyAlignment="1">
      <alignment horizontal="right" vertical="center"/>
    </xf>
    <xf numFmtId="0" fontId="57" fillId="0" borderId="17" xfId="0" applyFont="1" applyBorder="1" applyAlignment="1">
      <alignment horizontal="right" vertical="center"/>
    </xf>
    <xf numFmtId="176" fontId="57" fillId="0" borderId="25" xfId="262" applyNumberFormat="1" applyFont="1" applyBorder="1" applyAlignment="1">
      <alignment horizontal="center" vertical="center"/>
    </xf>
    <xf numFmtId="0" fontId="57" fillId="0" borderId="21" xfId="0" applyFont="1" applyBorder="1" applyAlignment="1">
      <alignment horizontal="right" vertical="center"/>
    </xf>
    <xf numFmtId="0" fontId="57" fillId="0" borderId="22" xfId="0" applyFont="1" applyBorder="1" applyAlignment="1">
      <alignment horizontal="right" vertical="center"/>
    </xf>
    <xf numFmtId="0" fontId="57" fillId="0" borderId="23" xfId="0" applyFont="1" applyBorder="1" applyAlignment="1">
      <alignment horizontal="right" vertical="center"/>
    </xf>
    <xf numFmtId="176" fontId="57" fillId="0" borderId="18" xfId="262" applyNumberFormat="1" applyFont="1" applyBorder="1" applyAlignment="1">
      <alignment horizontal="center" vertical="center"/>
    </xf>
    <xf numFmtId="0" fontId="57" fillId="0" borderId="27" xfId="0" applyFont="1" applyBorder="1" applyAlignment="1">
      <alignment horizontal="right" vertical="center"/>
    </xf>
    <xf numFmtId="0" fontId="57" fillId="0" borderId="31" xfId="0" applyFont="1" applyBorder="1" applyAlignment="1">
      <alignment horizontal="right" vertical="center"/>
    </xf>
    <xf numFmtId="0" fontId="57" fillId="0" borderId="28" xfId="0" applyFont="1" applyBorder="1" applyAlignment="1">
      <alignment horizontal="right" vertical="center"/>
    </xf>
    <xf numFmtId="176" fontId="57" fillId="0" borderId="77" xfId="262" applyNumberFormat="1" applyFont="1" applyBorder="1" applyAlignment="1">
      <alignment horizontal="center" vertical="center"/>
    </xf>
    <xf numFmtId="0" fontId="59" fillId="0" borderId="87" xfId="0" applyFont="1" applyBorder="1" applyAlignment="1">
      <alignment horizontal="right" vertical="center"/>
    </xf>
    <xf numFmtId="0" fontId="59" fillId="0" borderId="92" xfId="0" applyFont="1" applyBorder="1" applyAlignment="1">
      <alignment horizontal="right" vertical="center"/>
    </xf>
    <xf numFmtId="0" fontId="57" fillId="0" borderId="41" xfId="0" applyFont="1" applyBorder="1" applyAlignment="1">
      <alignment horizontal="center" vertical="center"/>
    </xf>
    <xf numFmtId="0" fontId="57" fillId="0" borderId="43" xfId="0" applyFont="1" applyBorder="1" applyAlignment="1">
      <alignment horizontal="center" vertical="center"/>
    </xf>
    <xf numFmtId="0" fontId="57" fillId="0" borderId="44" xfId="0" applyFont="1" applyBorder="1" applyAlignment="1">
      <alignment horizontal="center" vertical="center"/>
    </xf>
    <xf numFmtId="0" fontId="59" fillId="24" borderId="87" xfId="0" applyFont="1" applyFill="1" applyBorder="1" applyAlignment="1">
      <alignment horizontal="right" vertical="center"/>
    </xf>
    <xf numFmtId="0" fontId="59" fillId="24" borderId="92" xfId="0" applyFont="1" applyFill="1" applyBorder="1" applyAlignment="1">
      <alignment horizontal="right" vertical="center"/>
    </xf>
    <xf numFmtId="0" fontId="57" fillId="0" borderId="33" xfId="135" applyFont="1" applyBorder="1" applyAlignment="1">
      <alignment horizontal="left" vertical="center"/>
    </xf>
    <xf numFmtId="0" fontId="57" fillId="0" borderId="18" xfId="135" applyFont="1" applyBorder="1" applyAlignment="1">
      <alignment horizontal="left" vertical="center"/>
    </xf>
    <xf numFmtId="2" fontId="57" fillId="0" borderId="25" xfId="135" applyNumberFormat="1" applyFont="1" applyBorder="1" applyAlignment="1">
      <alignment horizontal="center" vertical="center"/>
    </xf>
    <xf numFmtId="0" fontId="57" fillId="0" borderId="27" xfId="135" applyFont="1" applyBorder="1" applyAlignment="1">
      <alignment horizontal="center" vertical="center"/>
    </xf>
    <xf numFmtId="0" fontId="57" fillId="0" borderId="31" xfId="135" applyFont="1" applyBorder="1" applyAlignment="1">
      <alignment horizontal="center" vertical="center"/>
    </xf>
    <xf numFmtId="0" fontId="57" fillId="0" borderId="70" xfId="135" applyFont="1" applyBorder="1" applyAlignment="1">
      <alignment horizontal="center" vertical="center"/>
    </xf>
    <xf numFmtId="0" fontId="57" fillId="0" borderId="51" xfId="0" applyFont="1" applyBorder="1" applyAlignment="1">
      <alignment horizontal="center" vertical="center"/>
    </xf>
    <xf numFmtId="0" fontId="57" fillId="0" borderId="49" xfId="0" applyFont="1" applyBorder="1" applyAlignment="1">
      <alignment horizontal="center" vertical="center"/>
    </xf>
    <xf numFmtId="0" fontId="57" fillId="0" borderId="50" xfId="0" applyFont="1" applyBorder="1" applyAlignment="1">
      <alignment horizontal="center" vertical="center"/>
    </xf>
    <xf numFmtId="0" fontId="59" fillId="0" borderId="52" xfId="0" applyFont="1" applyBorder="1" applyAlignment="1">
      <alignment horizontal="left" vertical="center"/>
    </xf>
    <xf numFmtId="0" fontId="59" fillId="0" borderId="25" xfId="0" applyFont="1" applyBorder="1" applyAlignment="1">
      <alignment horizontal="left" vertical="center"/>
    </xf>
    <xf numFmtId="0" fontId="59" fillId="0" borderId="47" xfId="0" applyFont="1" applyBorder="1" applyAlignment="1">
      <alignment horizontal="left" vertical="center"/>
    </xf>
    <xf numFmtId="0" fontId="59" fillId="0" borderId="33" xfId="0" applyFont="1" applyBorder="1" applyAlignment="1">
      <alignment horizontal="left" vertical="center"/>
    </xf>
    <xf numFmtId="0" fontId="59" fillId="0" borderId="18" xfId="0" applyFont="1" applyBorder="1" applyAlignment="1">
      <alignment horizontal="left" vertical="center"/>
    </xf>
    <xf numFmtId="0" fontId="59" fillId="0" borderId="30" xfId="0" applyFont="1" applyBorder="1" applyAlignment="1">
      <alignment horizontal="left" vertical="center"/>
    </xf>
    <xf numFmtId="0" fontId="59" fillId="0" borderId="91" xfId="0" applyFont="1" applyBorder="1" applyAlignment="1">
      <alignment horizontal="left" vertical="center"/>
    </xf>
    <xf numFmtId="0" fontId="59" fillId="0" borderId="77" xfId="0" applyFont="1" applyBorder="1" applyAlignment="1">
      <alignment horizontal="left" vertical="center"/>
    </xf>
    <xf numFmtId="0" fontId="59" fillId="0" borderId="76" xfId="0" applyFont="1" applyBorder="1" applyAlignment="1">
      <alignment horizontal="left" vertical="center"/>
    </xf>
    <xf numFmtId="0" fontId="59" fillId="24" borderId="87" xfId="0" applyFont="1" applyFill="1" applyBorder="1" applyAlignment="1">
      <alignment horizontal="center" vertical="center"/>
    </xf>
    <xf numFmtId="0" fontId="59" fillId="24" borderId="92" xfId="0" applyFont="1" applyFill="1" applyBorder="1" applyAlignment="1">
      <alignment horizontal="center" vertical="center"/>
    </xf>
    <xf numFmtId="0" fontId="59" fillId="24" borderId="92" xfId="0" applyFont="1" applyFill="1" applyBorder="1" applyAlignment="1">
      <alignment horizontal="center" vertical="center" wrapText="1"/>
    </xf>
    <xf numFmtId="0" fontId="57" fillId="0" borderId="52" xfId="0" applyFont="1" applyBorder="1" applyAlignment="1">
      <alignment vertical="center"/>
    </xf>
    <xf numFmtId="0" fontId="57" fillId="0" borderId="25" xfId="0" applyFont="1" applyBorder="1" applyAlignment="1">
      <alignment vertical="center"/>
    </xf>
    <xf numFmtId="2" fontId="57" fillId="0" borderId="25" xfId="0" applyNumberFormat="1" applyFont="1" applyBorder="1" applyAlignment="1">
      <alignment horizontal="center" vertical="center"/>
    </xf>
    <xf numFmtId="0" fontId="57" fillId="0" borderId="91" xfId="0" applyFont="1" applyBorder="1" applyAlignment="1">
      <alignment vertical="center"/>
    </xf>
    <xf numFmtId="0" fontId="57" fillId="0" borderId="77" xfId="0" applyFont="1" applyBorder="1" applyAlignment="1">
      <alignment vertical="center"/>
    </xf>
    <xf numFmtId="0" fontId="57" fillId="0" borderId="52" xfId="135" applyFont="1" applyBorder="1" applyAlignment="1">
      <alignment horizontal="left" vertical="center"/>
    </xf>
    <xf numFmtId="0" fontId="57" fillId="0" borderId="25" xfId="135" applyFont="1" applyBorder="1" applyAlignment="1">
      <alignment horizontal="left" vertical="center"/>
    </xf>
    <xf numFmtId="0" fontId="57" fillId="0" borderId="33" xfId="0" applyFont="1" applyBorder="1" applyAlignment="1">
      <alignment vertical="center"/>
    </xf>
    <xf numFmtId="0" fontId="57" fillId="0" borderId="18" xfId="0" applyFont="1" applyBorder="1" applyAlignment="1">
      <alignment vertical="center"/>
    </xf>
    <xf numFmtId="0" fontId="57" fillId="0" borderId="34" xfId="0" applyFont="1" applyBorder="1" applyAlignment="1">
      <alignment horizontal="left" vertical="center"/>
    </xf>
    <xf numFmtId="0" fontId="57" fillId="0" borderId="16" xfId="0" applyFont="1" applyBorder="1" applyAlignment="1">
      <alignment horizontal="left" vertical="center"/>
    </xf>
    <xf numFmtId="0" fontId="57" fillId="0" borderId="17" xfId="0" applyFont="1" applyBorder="1" applyAlignment="1">
      <alignment horizontal="left" vertical="center"/>
    </xf>
    <xf numFmtId="176" fontId="57" fillId="0" borderId="46" xfId="262" applyNumberFormat="1" applyFont="1" applyBorder="1" applyAlignment="1">
      <alignment horizontal="center" vertical="center"/>
    </xf>
    <xf numFmtId="176" fontId="57" fillId="0" borderId="17" xfId="262" applyNumberFormat="1" applyFont="1" applyBorder="1" applyAlignment="1">
      <alignment horizontal="center" vertical="center"/>
    </xf>
    <xf numFmtId="0" fontId="57" fillId="0" borderId="21" xfId="0" applyFont="1" applyBorder="1" applyAlignment="1">
      <alignment vertical="center"/>
    </xf>
    <xf numFmtId="0" fontId="57" fillId="0" borderId="22" xfId="0" applyFont="1" applyBorder="1" applyAlignment="1">
      <alignment vertical="center"/>
    </xf>
    <xf numFmtId="0" fontId="57" fillId="0" borderId="23" xfId="0" applyFont="1" applyBorder="1" applyAlignment="1">
      <alignment vertical="center"/>
    </xf>
    <xf numFmtId="176" fontId="57" fillId="0" borderId="19" xfId="262" applyNumberFormat="1" applyFont="1" applyBorder="1" applyAlignment="1">
      <alignment horizontal="center" vertical="center"/>
    </xf>
    <xf numFmtId="176" fontId="57" fillId="0" borderId="23" xfId="262" applyNumberFormat="1" applyFont="1" applyBorder="1" applyAlignment="1">
      <alignment horizontal="center" vertical="center"/>
    </xf>
    <xf numFmtId="0" fontId="57" fillId="0" borderId="25" xfId="0" applyFont="1" applyBorder="1" applyAlignment="1">
      <alignment horizontal="center" vertical="center"/>
    </xf>
    <xf numFmtId="9" fontId="57" fillId="0" borderId="25" xfId="264" applyFont="1" applyBorder="1" applyAlignment="1">
      <alignment horizontal="center" vertical="center"/>
    </xf>
    <xf numFmtId="0" fontId="57" fillId="0" borderId="33" xfId="0" applyFont="1" applyBorder="1" applyAlignment="1">
      <alignment horizontal="left" vertical="center"/>
    </xf>
    <xf numFmtId="0" fontId="57" fillId="0" borderId="18" xfId="0" applyFont="1" applyBorder="1" applyAlignment="1">
      <alignment horizontal="left" vertical="center"/>
    </xf>
    <xf numFmtId="0" fontId="57" fillId="0" borderId="18" xfId="0" applyFont="1" applyBorder="1" applyAlignment="1">
      <alignment horizontal="center" vertical="center"/>
    </xf>
    <xf numFmtId="2" fontId="57" fillId="0" borderId="18" xfId="0" applyNumberFormat="1" applyFont="1" applyBorder="1" applyAlignment="1">
      <alignment horizontal="center" vertical="center"/>
    </xf>
    <xf numFmtId="0" fontId="57" fillId="0" borderId="33" xfId="0" applyFont="1" applyBorder="1" applyAlignment="1">
      <alignment horizontal="left" vertical="center" wrapText="1"/>
    </xf>
    <xf numFmtId="0" fontId="57" fillId="0" borderId="18" xfId="0" applyFont="1" applyBorder="1" applyAlignment="1">
      <alignment horizontal="left" vertical="center" wrapText="1"/>
    </xf>
    <xf numFmtId="0" fontId="57" fillId="0" borderId="19" xfId="0" applyFont="1" applyBorder="1" applyAlignment="1">
      <alignment horizontal="center" vertical="center"/>
    </xf>
    <xf numFmtId="0" fontId="57" fillId="0" borderId="23" xfId="0" applyFont="1" applyBorder="1" applyAlignment="1">
      <alignment horizontal="center" vertical="center"/>
    </xf>
    <xf numFmtId="0" fontId="59" fillId="0" borderId="11" xfId="0" applyFont="1" applyBorder="1" applyAlignment="1">
      <alignment horizontal="center" vertical="center"/>
    </xf>
    <xf numFmtId="0" fontId="59" fillId="0" borderId="0" xfId="0" applyFont="1" applyAlignment="1">
      <alignment horizontal="center" vertical="center"/>
    </xf>
    <xf numFmtId="0" fontId="59" fillId="0" borderId="32" xfId="0" applyFont="1" applyBorder="1" applyAlignment="1" applyProtection="1">
      <alignment horizontal="center" vertical="center"/>
      <protection locked="0"/>
    </xf>
    <xf numFmtId="0" fontId="59" fillId="0" borderId="29" xfId="0" applyFont="1" applyBorder="1" applyAlignment="1" applyProtection="1">
      <alignment horizontal="center" vertical="center"/>
      <protection locked="0"/>
    </xf>
    <xf numFmtId="0" fontId="59" fillId="0" borderId="35" xfId="0" applyFont="1" applyBorder="1" applyAlignment="1" applyProtection="1">
      <alignment horizontal="center" vertical="center"/>
      <protection locked="0"/>
    </xf>
    <xf numFmtId="0" fontId="59" fillId="0" borderId="48" xfId="0" applyFont="1" applyBorder="1" applyAlignment="1" applyProtection="1">
      <alignment horizontal="center" vertical="center"/>
      <protection locked="0"/>
    </xf>
    <xf numFmtId="0" fontId="59" fillId="0" borderId="20" xfId="0" applyFont="1" applyBorder="1" applyAlignment="1" applyProtection="1">
      <alignment horizontal="center" vertical="center"/>
      <protection locked="0"/>
    </xf>
    <xf numFmtId="0" fontId="59" fillId="0" borderId="42" xfId="0" applyFont="1" applyBorder="1" applyAlignment="1" applyProtection="1">
      <alignment horizontal="center" vertical="center"/>
      <protection locked="0"/>
    </xf>
    <xf numFmtId="0" fontId="59" fillId="24" borderId="29" xfId="0" applyFont="1" applyFill="1" applyBorder="1" applyAlignment="1">
      <alignment horizontal="center" vertical="center" wrapText="1"/>
    </xf>
    <xf numFmtId="0" fontId="59" fillId="24" borderId="29" xfId="0" applyFont="1" applyFill="1" applyBorder="1" applyAlignment="1">
      <alignment horizontal="center" vertical="center"/>
    </xf>
    <xf numFmtId="0" fontId="57" fillId="24" borderId="20" xfId="0" applyFont="1" applyFill="1" applyBorder="1" applyAlignment="1">
      <alignment horizontal="center" vertical="center"/>
    </xf>
    <xf numFmtId="0" fontId="59" fillId="0" borderId="32" xfId="0" applyFont="1" applyBorder="1" applyAlignment="1">
      <alignment horizontal="left" vertical="center"/>
    </xf>
    <xf numFmtId="0" fontId="59" fillId="0" borderId="29" xfId="0" applyFont="1" applyBorder="1" applyAlignment="1">
      <alignment horizontal="left" vertical="center"/>
    </xf>
    <xf numFmtId="0" fontId="59" fillId="0" borderId="35" xfId="0" applyFont="1" applyBorder="1" applyAlignment="1">
      <alignment horizontal="left" vertical="center"/>
    </xf>
    <xf numFmtId="0" fontId="57" fillId="24" borderId="92" xfId="0" applyFont="1" applyFill="1" applyBorder="1" applyAlignment="1">
      <alignment horizontal="center" vertical="center"/>
    </xf>
    <xf numFmtId="0" fontId="57" fillId="0" borderId="11" xfId="0" applyFont="1" applyBorder="1" applyAlignment="1">
      <alignment horizontal="center" vertical="center" wrapText="1"/>
    </xf>
    <xf numFmtId="0" fontId="57" fillId="0" borderId="0" xfId="0" applyFont="1" applyAlignment="1">
      <alignment horizontal="center" vertical="center" wrapText="1"/>
    </xf>
    <xf numFmtId="0" fontId="57" fillId="27" borderId="33" xfId="0" applyFont="1" applyFill="1" applyBorder="1" applyAlignment="1">
      <alignment horizontal="center" vertical="center" wrapText="1"/>
    </xf>
    <xf numFmtId="0" fontId="57" fillId="27" borderId="18" xfId="0" applyFont="1" applyFill="1" applyBorder="1" applyAlignment="1">
      <alignment horizontal="center" vertical="center" wrapText="1"/>
    </xf>
    <xf numFmtId="0" fontId="57" fillId="27" borderId="30" xfId="0" applyFont="1" applyFill="1" applyBorder="1" applyAlignment="1">
      <alignment horizontal="center" vertical="center" wrapText="1"/>
    </xf>
    <xf numFmtId="0" fontId="58" fillId="0" borderId="32" xfId="256" applyFont="1" applyBorder="1" applyAlignment="1" applyProtection="1">
      <alignment horizontal="center" vertical="center"/>
    </xf>
    <xf numFmtId="0" fontId="58" fillId="0" borderId="33" xfId="256" applyFont="1" applyBorder="1" applyAlignment="1" applyProtection="1">
      <alignment horizontal="center" vertical="center"/>
    </xf>
    <xf numFmtId="0" fontId="58" fillId="0" borderId="48" xfId="256" applyFont="1" applyBorder="1" applyAlignment="1" applyProtection="1">
      <alignment horizontal="center" vertical="center"/>
    </xf>
    <xf numFmtId="0" fontId="59" fillId="0" borderId="59" xfId="0" applyFont="1" applyBorder="1" applyAlignment="1">
      <alignment horizontal="center" vertical="center"/>
    </xf>
    <xf numFmtId="0" fontId="57" fillId="0" borderId="59" xfId="255" applyFont="1" applyBorder="1" applyAlignment="1">
      <alignment horizontal="center" vertical="center"/>
    </xf>
    <xf numFmtId="0" fontId="57" fillId="0" borderId="58" xfId="255" applyFont="1" applyBorder="1" applyAlignment="1">
      <alignment horizontal="center" vertical="center"/>
    </xf>
    <xf numFmtId="0" fontId="57" fillId="0" borderId="0" xfId="255" applyFont="1" applyAlignment="1">
      <alignment horizontal="center" vertical="center"/>
    </xf>
    <xf numFmtId="0" fontId="57" fillId="0" borderId="12" xfId="255" applyFont="1" applyBorder="1" applyAlignment="1">
      <alignment horizontal="center" vertical="center"/>
    </xf>
    <xf numFmtId="0" fontId="57" fillId="0" borderId="18" xfId="255" applyFont="1" applyBorder="1" applyAlignment="1">
      <alignment horizontal="center" vertical="center"/>
    </xf>
    <xf numFmtId="0" fontId="57" fillId="0" borderId="30" xfId="255" applyFont="1" applyBorder="1" applyAlignment="1">
      <alignment horizontal="center" vertical="center"/>
    </xf>
    <xf numFmtId="0" fontId="57" fillId="0" borderId="30" xfId="0" applyFont="1" applyBorder="1" applyAlignment="1">
      <alignment horizontal="center" vertical="center"/>
    </xf>
    <xf numFmtId="0" fontId="59" fillId="0" borderId="0" xfId="0" applyFont="1" applyAlignment="1">
      <alignment horizontal="center" vertical="center" wrapText="1"/>
    </xf>
    <xf numFmtId="0" fontId="57" fillId="0" borderId="20" xfId="255" applyFont="1" applyBorder="1" applyAlignment="1">
      <alignment horizontal="center" vertical="center"/>
    </xf>
    <xf numFmtId="0" fontId="57" fillId="0" borderId="42" xfId="255" applyFont="1" applyBorder="1" applyAlignment="1">
      <alignment horizontal="center" vertical="center"/>
    </xf>
    <xf numFmtId="0" fontId="59" fillId="0" borderId="14" xfId="0" applyFont="1" applyBorder="1" applyAlignment="1">
      <alignment horizontal="center" vertical="center"/>
    </xf>
    <xf numFmtId="0" fontId="57" fillId="0" borderId="32" xfId="0" applyFont="1" applyBorder="1" applyAlignment="1">
      <alignment vertical="center"/>
    </xf>
    <xf numFmtId="0" fontId="57" fillId="0" borderId="29" xfId="0" applyFont="1" applyBorder="1" applyAlignment="1">
      <alignment vertical="center"/>
    </xf>
    <xf numFmtId="2" fontId="57" fillId="0" borderId="29" xfId="0" applyNumberFormat="1" applyFont="1" applyBorder="1" applyAlignment="1">
      <alignment horizontal="center" vertical="center"/>
    </xf>
    <xf numFmtId="0" fontId="57" fillId="0" borderId="48" xfId="0" applyFont="1" applyBorder="1" applyAlignment="1">
      <alignment vertical="center"/>
    </xf>
    <xf numFmtId="0" fontId="57" fillId="0" borderId="20" xfId="0" applyFont="1" applyBorder="1" applyAlignment="1">
      <alignment vertical="center"/>
    </xf>
    <xf numFmtId="2" fontId="57" fillId="0" borderId="64" xfId="0" applyNumberFormat="1" applyFont="1" applyBorder="1" applyAlignment="1">
      <alignment horizontal="center" vertical="center"/>
    </xf>
    <xf numFmtId="0" fontId="59" fillId="0" borderId="90" xfId="0" applyFont="1" applyBorder="1" applyAlignment="1">
      <alignment horizontal="right" vertical="center"/>
    </xf>
    <xf numFmtId="0" fontId="59" fillId="0" borderId="64" xfId="0" applyFont="1" applyBorder="1" applyAlignment="1">
      <alignment horizontal="right" vertical="center"/>
    </xf>
    <xf numFmtId="0" fontId="59" fillId="24" borderId="80" xfId="0" applyFont="1" applyFill="1" applyBorder="1" applyAlignment="1">
      <alignment horizontal="center" vertical="center"/>
    </xf>
    <xf numFmtId="0" fontId="59" fillId="24" borderId="94" xfId="0" applyFont="1" applyFill="1" applyBorder="1" applyAlignment="1">
      <alignment horizontal="center" vertical="center"/>
    </xf>
    <xf numFmtId="2" fontId="57" fillId="0" borderId="77" xfId="0" applyNumberFormat="1" applyFont="1" applyBorder="1" applyAlignment="1">
      <alignment horizontal="center" vertical="center"/>
    </xf>
    <xf numFmtId="0" fontId="57" fillId="0" borderId="77" xfId="0" applyFont="1" applyBorder="1" applyAlignment="1">
      <alignment horizontal="center" vertical="center"/>
    </xf>
    <xf numFmtId="0" fontId="57" fillId="0" borderId="46" xfId="0" applyFont="1" applyBorder="1" applyAlignment="1">
      <alignment horizontal="left" vertical="center" wrapText="1"/>
    </xf>
    <xf numFmtId="0" fontId="57" fillId="0" borderId="16" xfId="0" applyFont="1" applyBorder="1" applyAlignment="1">
      <alignment horizontal="left" vertical="center" wrapText="1"/>
    </xf>
    <xf numFmtId="0" fontId="57" fillId="0" borderId="17" xfId="0" applyFont="1" applyBorder="1" applyAlignment="1">
      <alignment horizontal="left" vertical="center" wrapText="1"/>
    </xf>
    <xf numFmtId="0" fontId="57" fillId="0" borderId="12" xfId="0" applyFont="1" applyBorder="1" applyAlignment="1">
      <alignment horizontal="center" vertical="center" wrapText="1"/>
    </xf>
    <xf numFmtId="0" fontId="57" fillId="0" borderId="34" xfId="0" applyFont="1" applyBorder="1" applyAlignment="1">
      <alignment vertical="center"/>
    </xf>
    <xf numFmtId="0" fontId="57" fillId="0" borderId="16" xfId="0" applyFont="1" applyBorder="1" applyAlignment="1">
      <alignment vertical="center"/>
    </xf>
    <xf numFmtId="0" fontId="57" fillId="0" borderId="17" xfId="0" applyFont="1" applyBorder="1" applyAlignment="1">
      <alignment vertical="center"/>
    </xf>
    <xf numFmtId="2" fontId="57" fillId="0" borderId="18" xfId="135" applyNumberFormat="1" applyFont="1" applyBorder="1" applyAlignment="1">
      <alignment horizontal="center" vertical="center" wrapText="1"/>
    </xf>
    <xf numFmtId="0" fontId="57" fillId="0" borderId="27" xfId="0" applyFont="1" applyBorder="1" applyAlignment="1">
      <alignment vertical="center"/>
    </xf>
    <xf numFmtId="0" fontId="57" fillId="0" borderId="31" xfId="0" applyFont="1" applyBorder="1" applyAlignment="1">
      <alignment vertical="center"/>
    </xf>
    <xf numFmtId="0" fontId="57" fillId="0" borderId="28" xfId="0" applyFont="1" applyBorder="1" applyAlignment="1">
      <alignment vertical="center"/>
    </xf>
    <xf numFmtId="2" fontId="57" fillId="0" borderId="62" xfId="0" applyNumberFormat="1" applyFont="1" applyBorder="1" applyAlignment="1">
      <alignment horizontal="center" vertical="center"/>
    </xf>
    <xf numFmtId="2" fontId="57" fillId="0" borderId="28" xfId="0" applyNumberFormat="1" applyFont="1" applyBorder="1" applyAlignment="1">
      <alignment horizontal="center" vertical="center"/>
    </xf>
    <xf numFmtId="0" fontId="57" fillId="0" borderId="32" xfId="0" applyFont="1" applyBorder="1" applyAlignment="1">
      <alignment horizontal="left" vertical="center"/>
    </xf>
    <xf numFmtId="0" fontId="57" fillId="0" borderId="29" xfId="0" applyFont="1" applyBorder="1" applyAlignment="1">
      <alignment horizontal="left" vertical="center"/>
    </xf>
    <xf numFmtId="176" fontId="57" fillId="0" borderId="29" xfId="262" applyNumberFormat="1" applyFont="1" applyBorder="1" applyAlignment="1">
      <alignment horizontal="center" vertical="center"/>
    </xf>
    <xf numFmtId="176" fontId="57" fillId="0" borderId="20" xfId="262" applyNumberFormat="1" applyFont="1" applyBorder="1" applyAlignment="1">
      <alignment horizontal="center" vertical="center"/>
    </xf>
    <xf numFmtId="0" fontId="38" fillId="0" borderId="11" xfId="500" applyFont="1" applyBorder="1" applyAlignment="1">
      <alignment horizontal="center"/>
    </xf>
    <xf numFmtId="0" fontId="38" fillId="0" borderId="0" xfId="500" applyFont="1" applyAlignment="1">
      <alignment horizontal="center"/>
    </xf>
    <xf numFmtId="0" fontId="38" fillId="0" borderId="12" xfId="500" applyFont="1" applyBorder="1" applyAlignment="1">
      <alignment horizontal="center"/>
    </xf>
    <xf numFmtId="0" fontId="39" fillId="0" borderId="11" xfId="0" applyFont="1" applyBorder="1" applyAlignment="1">
      <alignment horizontal="center"/>
    </xf>
    <xf numFmtId="0" fontId="39" fillId="0" borderId="0" xfId="0" applyFont="1" applyAlignment="1">
      <alignment horizontal="center"/>
    </xf>
    <xf numFmtId="0" fontId="39" fillId="0" borderId="12" xfId="0" applyFont="1" applyBorder="1" applyAlignment="1">
      <alignment horizontal="center"/>
    </xf>
    <xf numFmtId="0" fontId="59" fillId="0" borderId="11" xfId="0" applyFont="1" applyBorder="1" applyAlignment="1">
      <alignment horizontal="center"/>
    </xf>
    <xf numFmtId="0" fontId="59" fillId="0" borderId="0" xfId="0" applyFont="1" applyAlignment="1">
      <alignment horizontal="center"/>
    </xf>
    <xf numFmtId="0" fontId="59" fillId="0" borderId="12" xfId="0" applyFont="1" applyBorder="1" applyAlignment="1">
      <alignment horizontal="center"/>
    </xf>
    <xf numFmtId="0" fontId="57" fillId="0" borderId="11" xfId="0" applyFont="1" applyBorder="1" applyAlignment="1">
      <alignment horizontal="center"/>
    </xf>
    <xf numFmtId="0" fontId="57" fillId="0" borderId="0" xfId="0" applyFont="1" applyAlignment="1">
      <alignment horizontal="center"/>
    </xf>
    <xf numFmtId="0" fontId="57" fillId="0" borderId="12" xfId="0" applyFont="1" applyBorder="1" applyAlignment="1">
      <alignment horizontal="center"/>
    </xf>
    <xf numFmtId="0" fontId="57" fillId="0" borderId="13" xfId="0" applyFont="1" applyBorder="1" applyAlignment="1">
      <alignment horizontal="center"/>
    </xf>
    <xf numFmtId="0" fontId="57" fillId="0" borderId="14" xfId="0" applyFont="1" applyBorder="1" applyAlignment="1">
      <alignment horizontal="center"/>
    </xf>
    <xf numFmtId="0" fontId="57" fillId="0" borderId="15" xfId="0" applyFont="1" applyBorder="1" applyAlignment="1">
      <alignment horizontal="center"/>
    </xf>
    <xf numFmtId="0" fontId="57" fillId="0" borderId="13" xfId="0" applyFont="1" applyBorder="1" applyAlignment="1">
      <alignment horizontal="center" vertical="center"/>
    </xf>
    <xf numFmtId="0" fontId="57" fillId="0" borderId="14" xfId="0" applyFont="1" applyBorder="1" applyAlignment="1">
      <alignment horizontal="center" vertical="center"/>
    </xf>
    <xf numFmtId="0" fontId="57" fillId="0" borderId="15" xfId="0" applyFont="1" applyBorder="1" applyAlignment="1">
      <alignment horizontal="center" vertical="center"/>
    </xf>
    <xf numFmtId="0" fontId="13" fillId="0" borderId="60" xfId="228" applyBorder="1" applyAlignment="1">
      <alignment horizontal="center"/>
    </xf>
    <xf numFmtId="0" fontId="13" fillId="0" borderId="59" xfId="228" applyBorder="1" applyAlignment="1">
      <alignment horizontal="center"/>
    </xf>
    <xf numFmtId="0" fontId="13" fillId="0" borderId="58" xfId="228" applyBorder="1" applyAlignment="1">
      <alignment horizontal="center"/>
    </xf>
    <xf numFmtId="0" fontId="13" fillId="0" borderId="11" xfId="228" applyBorder="1" applyAlignment="1">
      <alignment horizontal="center"/>
    </xf>
    <xf numFmtId="0" fontId="13" fillId="0" borderId="0" xfId="228" applyAlignment="1">
      <alignment horizontal="center"/>
    </xf>
    <xf numFmtId="0" fontId="13" fillId="0" borderId="12" xfId="228" applyBorder="1" applyAlignment="1">
      <alignment horizontal="center"/>
    </xf>
    <xf numFmtId="0" fontId="13" fillId="0" borderId="13" xfId="228" applyBorder="1" applyAlignment="1">
      <alignment horizontal="center"/>
    </xf>
    <xf numFmtId="0" fontId="13" fillId="0" borderId="14" xfId="228" applyBorder="1" applyAlignment="1">
      <alignment horizontal="center"/>
    </xf>
    <xf numFmtId="0" fontId="13" fillId="0" borderId="15" xfId="228" applyBorder="1" applyAlignment="1">
      <alignment horizontal="center"/>
    </xf>
    <xf numFmtId="0" fontId="50" fillId="0" borderId="58" xfId="228" applyFont="1" applyBorder="1" applyAlignment="1">
      <alignment horizontal="center" vertical="center"/>
    </xf>
    <xf numFmtId="0" fontId="50" fillId="0" borderId="15" xfId="228" applyFont="1" applyBorder="1" applyAlignment="1">
      <alignment horizontal="center" vertical="center"/>
    </xf>
    <xf numFmtId="0" fontId="50" fillId="0" borderId="34" xfId="228" applyFont="1" applyBorder="1" applyAlignment="1">
      <alignment horizontal="center" vertical="center"/>
    </xf>
    <xf numFmtId="0" fontId="50" fillId="0" borderId="16" xfId="228" applyFont="1" applyBorder="1" applyAlignment="1">
      <alignment horizontal="center" vertical="center"/>
    </xf>
    <xf numFmtId="0" fontId="50" fillId="0" borderId="26" xfId="228" applyFont="1" applyBorder="1" applyAlignment="1">
      <alignment horizontal="center" vertical="center"/>
    </xf>
    <xf numFmtId="0" fontId="50" fillId="0" borderId="88" xfId="228" applyFont="1" applyBorder="1" applyAlignment="1">
      <alignment horizontal="center" vertical="center" wrapText="1"/>
    </xf>
    <xf numFmtId="0" fontId="50" fillId="0" borderId="89" xfId="228" applyFont="1" applyBorder="1" applyAlignment="1">
      <alignment horizontal="center" vertical="center" wrapText="1"/>
    </xf>
    <xf numFmtId="0" fontId="50" fillId="0" borderId="88" xfId="228" applyFont="1" applyBorder="1" applyAlignment="1">
      <alignment horizontal="center" vertical="center"/>
    </xf>
    <xf numFmtId="0" fontId="50" fillId="0" borderId="89" xfId="228" applyFont="1" applyBorder="1" applyAlignment="1">
      <alignment horizontal="center" vertical="center"/>
    </xf>
    <xf numFmtId="0" fontId="50" fillId="0" borderId="41" xfId="228" applyFont="1" applyBorder="1" applyAlignment="1">
      <alignment horizontal="center" wrapText="1"/>
    </xf>
    <xf numFmtId="0" fontId="50" fillId="0" borderId="44" xfId="228" applyFont="1" applyBorder="1" applyAlignment="1">
      <alignment horizontal="center" wrapText="1"/>
    </xf>
    <xf numFmtId="0" fontId="13" fillId="0" borderId="41" xfId="228" applyBorder="1" applyAlignment="1">
      <alignment horizontal="center" vertical="center"/>
    </xf>
    <xf numFmtId="0" fontId="13" fillId="0" borderId="43" xfId="228" applyBorder="1" applyAlignment="1">
      <alignment horizontal="center" vertical="center"/>
    </xf>
    <xf numFmtId="0" fontId="13" fillId="0" borderId="44" xfId="228" applyBorder="1" applyAlignment="1">
      <alignment horizontal="center" vertical="center"/>
    </xf>
    <xf numFmtId="0" fontId="70" fillId="0" borderId="43" xfId="228" applyFont="1" applyBorder="1" applyAlignment="1">
      <alignment horizontal="center" vertical="center"/>
    </xf>
    <xf numFmtId="0" fontId="69" fillId="0" borderId="60" xfId="498" applyFont="1" applyBorder="1" applyAlignment="1">
      <alignment horizontal="center" vertical="center"/>
    </xf>
    <xf numFmtId="0" fontId="69" fillId="0" borderId="58" xfId="498" applyFont="1" applyBorder="1" applyAlignment="1">
      <alignment horizontal="center" vertical="center"/>
    </xf>
    <xf numFmtId="0" fontId="69" fillId="0" borderId="11" xfId="498" applyFont="1" applyBorder="1" applyAlignment="1">
      <alignment horizontal="center" vertical="center"/>
    </xf>
    <xf numFmtId="0" fontId="69" fillId="0" borderId="12" xfId="498" applyFont="1" applyBorder="1" applyAlignment="1">
      <alignment horizontal="center" vertical="center"/>
    </xf>
    <xf numFmtId="0" fontId="69" fillId="0" borderId="13" xfId="498" applyFont="1" applyBorder="1" applyAlignment="1">
      <alignment horizontal="center" vertical="center"/>
    </xf>
    <xf numFmtId="0" fontId="69" fillId="0" borderId="15" xfId="498" applyFont="1" applyBorder="1" applyAlignment="1">
      <alignment horizontal="center" vertical="center"/>
    </xf>
    <xf numFmtId="0" fontId="89" fillId="0" borderId="60" xfId="498" applyFont="1" applyBorder="1" applyAlignment="1">
      <alignment horizontal="center" vertical="center"/>
    </xf>
    <xf numFmtId="0" fontId="89" fillId="0" borderId="59" xfId="498" applyFont="1" applyBorder="1" applyAlignment="1">
      <alignment horizontal="center" vertical="center"/>
    </xf>
    <xf numFmtId="0" fontId="89" fillId="0" borderId="58" xfId="498" applyFont="1" applyBorder="1" applyAlignment="1">
      <alignment horizontal="center" vertical="center"/>
    </xf>
    <xf numFmtId="0" fontId="89" fillId="0" borderId="13" xfId="498" applyFont="1" applyBorder="1" applyAlignment="1">
      <alignment horizontal="center" vertical="center"/>
    </xf>
    <xf numFmtId="0" fontId="89" fillId="0" borderId="14" xfId="498" applyFont="1" applyBorder="1" applyAlignment="1">
      <alignment horizontal="center" vertical="center"/>
    </xf>
    <xf numFmtId="0" fontId="89" fillId="0" borderId="15" xfId="498" applyFont="1" applyBorder="1" applyAlignment="1">
      <alignment horizontal="center" vertical="center"/>
    </xf>
    <xf numFmtId="0" fontId="90" fillId="0" borderId="60" xfId="498" applyFont="1" applyBorder="1" applyAlignment="1">
      <alignment horizontal="center" vertical="center" wrapText="1"/>
    </xf>
    <xf numFmtId="0" fontId="90" fillId="0" borderId="58" xfId="498" applyFont="1" applyBorder="1" applyAlignment="1">
      <alignment horizontal="center" vertical="center" wrapText="1"/>
    </xf>
    <xf numFmtId="0" fontId="90" fillId="0" borderId="13" xfId="498" applyFont="1" applyBorder="1" applyAlignment="1">
      <alignment horizontal="center" vertical="center" wrapText="1"/>
    </xf>
    <xf numFmtId="0" fontId="90" fillId="0" borderId="15" xfId="498" applyFont="1" applyBorder="1" applyAlignment="1">
      <alignment horizontal="center" vertical="center" wrapText="1"/>
    </xf>
    <xf numFmtId="0" fontId="90" fillId="0" borderId="60" xfId="498" applyFont="1" applyBorder="1" applyAlignment="1">
      <alignment horizontal="center" vertical="center"/>
    </xf>
    <xf numFmtId="0" fontId="90" fillId="0" borderId="58" xfId="498" applyFont="1" applyBorder="1" applyAlignment="1">
      <alignment horizontal="center" vertical="center"/>
    </xf>
    <xf numFmtId="0" fontId="90" fillId="0" borderId="13" xfId="498" applyFont="1" applyBorder="1" applyAlignment="1">
      <alignment horizontal="center" vertical="center"/>
    </xf>
    <xf numFmtId="0" fontId="90" fillId="0" borderId="15" xfId="498" applyFont="1" applyBorder="1" applyAlignment="1">
      <alignment horizontal="center" vertical="center"/>
    </xf>
    <xf numFmtId="0" fontId="50" fillId="28" borderId="41" xfId="498" applyFont="1" applyFill="1" applyBorder="1" applyAlignment="1">
      <alignment horizontal="center" vertical="center"/>
    </xf>
    <xf numFmtId="0" fontId="50" fillId="28" borderId="43" xfId="498" applyFont="1" applyFill="1" applyBorder="1" applyAlignment="1">
      <alignment horizontal="center" vertical="center"/>
    </xf>
    <xf numFmtId="0" fontId="50" fillId="28" borderId="44" xfId="498" applyFont="1" applyFill="1" applyBorder="1" applyAlignment="1">
      <alignment horizontal="center" vertical="center"/>
    </xf>
    <xf numFmtId="176" fontId="70" fillId="28" borderId="60" xfId="499" applyNumberFormat="1" applyFont="1" applyFill="1" applyBorder="1" applyAlignment="1">
      <alignment horizontal="center" vertical="center" wrapText="1" readingOrder="1"/>
    </xf>
    <xf numFmtId="176" fontId="70" fillId="28" borderId="59" xfId="499" applyNumberFormat="1" applyFont="1" applyFill="1" applyBorder="1" applyAlignment="1">
      <alignment horizontal="center" vertical="center" wrapText="1" readingOrder="1"/>
    </xf>
    <xf numFmtId="176" fontId="70" fillId="28" borderId="58" xfId="499" applyNumberFormat="1" applyFont="1" applyFill="1" applyBorder="1" applyAlignment="1">
      <alignment horizontal="center" vertical="center" wrapText="1" readingOrder="1"/>
    </xf>
    <xf numFmtId="176" fontId="70" fillId="28" borderId="13" xfId="499" applyNumberFormat="1" applyFont="1" applyFill="1" applyBorder="1" applyAlignment="1">
      <alignment horizontal="center" vertical="center" wrapText="1" readingOrder="1"/>
    </xf>
    <xf numFmtId="176" fontId="70" fillId="28" borderId="14" xfId="499" applyNumberFormat="1" applyFont="1" applyFill="1" applyBorder="1" applyAlignment="1">
      <alignment horizontal="center" vertical="center" wrapText="1" readingOrder="1"/>
    </xf>
    <xf numFmtId="176" fontId="70" fillId="28" borderId="15" xfId="499" applyNumberFormat="1" applyFont="1" applyFill="1" applyBorder="1" applyAlignment="1">
      <alignment horizontal="center" vertical="center" wrapText="1" readingOrder="1"/>
    </xf>
    <xf numFmtId="0" fontId="71" fillId="27" borderId="41" xfId="228" applyFont="1" applyFill="1" applyBorder="1" applyAlignment="1">
      <alignment horizontal="center" vertical="center"/>
    </xf>
    <xf numFmtId="0" fontId="71" fillId="27" borderId="43" xfId="228" applyFont="1" applyFill="1" applyBorder="1" applyAlignment="1">
      <alignment horizontal="center" vertical="center"/>
    </xf>
    <xf numFmtId="0" fontId="71" fillId="27" borderId="44" xfId="228" applyFont="1" applyFill="1" applyBorder="1" applyAlignment="1">
      <alignment horizontal="center" vertical="center"/>
    </xf>
    <xf numFmtId="4" fontId="70" fillId="27" borderId="32" xfId="228" applyNumberFormat="1" applyFont="1" applyFill="1" applyBorder="1" applyAlignment="1">
      <alignment horizontal="center" vertical="center" wrapText="1"/>
    </xf>
    <xf numFmtId="4" fontId="70" fillId="27" borderId="29" xfId="228" applyNumberFormat="1" applyFont="1" applyFill="1" applyBorder="1" applyAlignment="1">
      <alignment horizontal="center" vertical="center" wrapText="1"/>
    </xf>
    <xf numFmtId="4" fontId="70" fillId="27" borderId="35" xfId="228" applyNumberFormat="1" applyFont="1" applyFill="1" applyBorder="1" applyAlignment="1">
      <alignment horizontal="center" vertical="center" wrapText="1"/>
    </xf>
    <xf numFmtId="4" fontId="70" fillId="27" borderId="48" xfId="228" applyNumberFormat="1" applyFont="1" applyFill="1" applyBorder="1" applyAlignment="1">
      <alignment horizontal="center" vertical="center" wrapText="1"/>
    </xf>
    <xf numFmtId="4" fontId="70" fillId="27" borderId="20" xfId="228" applyNumberFormat="1" applyFont="1" applyFill="1" applyBorder="1" applyAlignment="1">
      <alignment horizontal="center" vertical="center" wrapText="1"/>
    </xf>
    <xf numFmtId="4" fontId="70" fillId="27" borderId="42" xfId="228" applyNumberFormat="1" applyFont="1" applyFill="1" applyBorder="1" applyAlignment="1">
      <alignment horizontal="center" vertical="center" wrapText="1"/>
    </xf>
    <xf numFmtId="0" fontId="70" fillId="27" borderId="41" xfId="228" applyFont="1" applyFill="1" applyBorder="1" applyAlignment="1">
      <alignment horizontal="center" vertical="center"/>
    </xf>
    <xf numFmtId="0" fontId="70" fillId="27" borderId="43" xfId="228" applyFont="1" applyFill="1" applyBorder="1" applyAlignment="1">
      <alignment horizontal="center" vertical="center"/>
    </xf>
    <xf numFmtId="0" fontId="70" fillId="27" borderId="44" xfId="228" applyFont="1" applyFill="1" applyBorder="1" applyAlignment="1">
      <alignment horizontal="center" vertical="center"/>
    </xf>
    <xf numFmtId="0" fontId="70" fillId="27" borderId="41" xfId="228" applyFont="1" applyFill="1" applyBorder="1" applyAlignment="1">
      <alignment horizontal="center" vertical="center" wrapText="1"/>
    </xf>
    <xf numFmtId="0" fontId="70" fillId="27" borderId="43" xfId="228" applyFont="1" applyFill="1" applyBorder="1" applyAlignment="1">
      <alignment horizontal="center" vertical="center" wrapText="1"/>
    </xf>
    <xf numFmtId="0" fontId="70" fillId="27" borderId="44" xfId="228" applyFont="1" applyFill="1" applyBorder="1" applyAlignment="1">
      <alignment horizontal="center" vertical="center" wrapText="1"/>
    </xf>
    <xf numFmtId="0" fontId="70" fillId="0" borderId="41" xfId="228" applyFont="1" applyBorder="1" applyAlignment="1">
      <alignment horizontal="center" vertical="center"/>
    </xf>
    <xf numFmtId="0" fontId="70" fillId="0" borderId="44" xfId="228" applyFont="1" applyBorder="1" applyAlignment="1">
      <alignment horizontal="center" vertical="center"/>
    </xf>
    <xf numFmtId="4" fontId="70" fillId="27" borderId="60" xfId="228" applyNumberFormat="1" applyFont="1" applyFill="1" applyBorder="1" applyAlignment="1">
      <alignment horizontal="center" vertical="center" wrapText="1"/>
    </xf>
    <xf numFmtId="4" fontId="70" fillId="27" borderId="59" xfId="228" applyNumberFormat="1" applyFont="1" applyFill="1" applyBorder="1" applyAlignment="1">
      <alignment horizontal="center" vertical="center" wrapText="1"/>
    </xf>
    <xf numFmtId="4" fontId="70" fillId="27" borderId="58" xfId="228" applyNumberFormat="1" applyFont="1" applyFill="1" applyBorder="1" applyAlignment="1">
      <alignment horizontal="center" vertical="center" wrapText="1"/>
    </xf>
    <xf numFmtId="4" fontId="70" fillId="27" borderId="13" xfId="228" applyNumberFormat="1" applyFont="1" applyFill="1" applyBorder="1" applyAlignment="1">
      <alignment horizontal="center" vertical="center" wrapText="1"/>
    </xf>
    <xf numFmtId="4" fontId="70" fillId="27" borderId="14" xfId="228" applyNumberFormat="1" applyFont="1" applyFill="1" applyBorder="1" applyAlignment="1">
      <alignment horizontal="center" vertical="center" wrapText="1"/>
    </xf>
    <xf numFmtId="4" fontId="70" fillId="27" borderId="15" xfId="228" applyNumberFormat="1" applyFont="1" applyFill="1" applyBorder="1" applyAlignment="1">
      <alignment horizontal="center" vertical="center" wrapText="1"/>
    </xf>
    <xf numFmtId="0" fontId="90" fillId="0" borderId="14" xfId="501" applyFont="1" applyBorder="1" applyAlignment="1">
      <alignment horizontal="center" vertical="center" wrapText="1"/>
    </xf>
    <xf numFmtId="0" fontId="88" fillId="0" borderId="19" xfId="501" applyFont="1" applyBorder="1" applyAlignment="1">
      <alignment horizontal="left" vertical="center" wrapText="1"/>
    </xf>
    <xf numFmtId="0" fontId="88" fillId="0" borderId="23" xfId="501" applyFont="1" applyBorder="1" applyAlignment="1">
      <alignment horizontal="left" vertical="center" wrapText="1"/>
    </xf>
    <xf numFmtId="0" fontId="88" fillId="0" borderId="18" xfId="501" applyFont="1" applyBorder="1" applyAlignment="1">
      <alignment horizontal="left" vertical="center" wrapText="1"/>
    </xf>
    <xf numFmtId="0" fontId="88" fillId="0" borderId="68" xfId="501" applyFont="1" applyBorder="1" applyAlignment="1">
      <alignment horizontal="left" vertical="center" wrapText="1"/>
    </xf>
    <xf numFmtId="0" fontId="88" fillId="0" borderId="67" xfId="501" applyFont="1" applyBorder="1" applyAlignment="1">
      <alignment horizontal="left" vertical="center" wrapText="1"/>
    </xf>
    <xf numFmtId="0" fontId="88" fillId="0" borderId="19" xfId="501" applyFont="1" applyBorder="1" applyAlignment="1">
      <alignment horizontal="center" vertical="center" wrapText="1"/>
    </xf>
    <xf numFmtId="0" fontId="88" fillId="0" borderId="23" xfId="501" applyFont="1" applyBorder="1" applyAlignment="1">
      <alignment horizontal="center" vertical="center" wrapText="1"/>
    </xf>
    <xf numFmtId="0" fontId="88" fillId="0" borderId="62" xfId="501" applyFont="1" applyBorder="1" applyAlignment="1">
      <alignment horizontal="left" vertical="center" wrapText="1"/>
    </xf>
    <xf numFmtId="0" fontId="88" fillId="0" borderId="28" xfId="501" applyFont="1" applyBorder="1" applyAlignment="1">
      <alignment horizontal="left" vertical="center" wrapText="1"/>
    </xf>
    <xf numFmtId="0" fontId="96" fillId="33" borderId="41" xfId="501" applyFont="1" applyFill="1" applyBorder="1" applyAlignment="1">
      <alignment horizontal="right" vertical="center"/>
    </xf>
    <xf numFmtId="0" fontId="96" fillId="33" borderId="43" xfId="501" applyFont="1" applyFill="1" applyBorder="1" applyAlignment="1">
      <alignment horizontal="right" vertical="center"/>
    </xf>
    <xf numFmtId="0" fontId="91" fillId="0" borderId="55" xfId="501" applyFont="1" applyBorder="1" applyAlignment="1">
      <alignment horizontal="center" vertical="center"/>
    </xf>
    <xf numFmtId="0" fontId="88" fillId="0" borderId="46" xfId="501" applyFont="1" applyBorder="1" applyAlignment="1">
      <alignment horizontal="left" vertical="center" wrapText="1"/>
    </xf>
    <xf numFmtId="0" fontId="88" fillId="0" borderId="17" xfId="501" applyFont="1" applyBorder="1" applyAlignment="1">
      <alignment horizontal="left" vertical="center" wrapText="1"/>
    </xf>
    <xf numFmtId="0" fontId="95" fillId="0" borderId="41" xfId="501" applyFont="1" applyBorder="1" applyAlignment="1">
      <alignment horizontal="center" vertical="center"/>
    </xf>
    <xf numFmtId="0" fontId="95" fillId="0" borderId="43" xfId="501" applyFont="1" applyBorder="1" applyAlignment="1">
      <alignment horizontal="center" vertical="center"/>
    </xf>
    <xf numFmtId="0" fontId="95" fillId="0" borderId="44" xfId="501" applyFont="1" applyBorder="1" applyAlignment="1">
      <alignment horizontal="center" vertical="center"/>
    </xf>
    <xf numFmtId="0" fontId="95" fillId="33" borderId="32" xfId="501" applyFont="1" applyFill="1" applyBorder="1" applyAlignment="1">
      <alignment horizontal="center" vertical="center"/>
    </xf>
    <xf numFmtId="0" fontId="95" fillId="33" borderId="48" xfId="501" applyFont="1" applyFill="1" applyBorder="1" applyAlignment="1">
      <alignment horizontal="center" vertical="center"/>
    </xf>
    <xf numFmtId="0" fontId="95" fillId="33" borderId="78" xfId="501" applyFont="1" applyFill="1" applyBorder="1" applyAlignment="1">
      <alignment horizontal="center" vertical="center" wrapText="1"/>
    </xf>
    <xf numFmtId="0" fontId="95" fillId="33" borderId="79" xfId="501" applyFont="1" applyFill="1" applyBorder="1" applyAlignment="1">
      <alignment horizontal="center" vertical="center" wrapText="1"/>
    </xf>
    <xf numFmtId="0" fontId="95" fillId="33" borderId="96" xfId="501" applyFont="1" applyFill="1" applyBorder="1" applyAlignment="1">
      <alignment horizontal="center" vertical="center" wrapText="1"/>
    </xf>
    <xf numFmtId="0" fontId="95" fillId="33" borderId="24" xfId="501" applyFont="1" applyFill="1" applyBorder="1" applyAlignment="1">
      <alignment horizontal="center" vertical="center" wrapText="1"/>
    </xf>
    <xf numFmtId="0" fontId="95" fillId="33" borderId="29" xfId="501" applyFont="1" applyFill="1" applyBorder="1" applyAlignment="1">
      <alignment horizontal="center" vertical="center" wrapText="1"/>
    </xf>
    <xf numFmtId="0" fontId="95" fillId="33" borderId="20" xfId="501" applyFont="1" applyFill="1" applyBorder="1" applyAlignment="1">
      <alignment horizontal="center" vertical="center" wrapText="1"/>
    </xf>
    <xf numFmtId="0" fontId="95" fillId="33" borderId="94" xfId="501" applyFont="1" applyFill="1" applyBorder="1" applyAlignment="1">
      <alignment horizontal="center" vertical="center"/>
    </xf>
    <xf numFmtId="0" fontId="95" fillId="33" borderId="64" xfId="501" applyFont="1" applyFill="1" applyBorder="1" applyAlignment="1">
      <alignment horizontal="center" vertical="center"/>
    </xf>
    <xf numFmtId="204" fontId="95" fillId="33" borderId="78" xfId="501" applyNumberFormat="1" applyFont="1" applyFill="1" applyBorder="1" applyAlignment="1">
      <alignment horizontal="center" vertical="center" wrapText="1"/>
    </xf>
    <xf numFmtId="204" fontId="95" fillId="33" borderId="96" xfId="501" applyNumberFormat="1" applyFont="1" applyFill="1" applyBorder="1" applyAlignment="1">
      <alignment horizontal="center" vertical="center" wrapText="1"/>
    </xf>
    <xf numFmtId="0" fontId="95" fillId="33" borderId="41" xfId="501" applyFont="1" applyFill="1" applyBorder="1" applyAlignment="1">
      <alignment horizontal="center" vertical="center"/>
    </xf>
    <xf numFmtId="0" fontId="95" fillId="33" borderId="43" xfId="501" applyFont="1" applyFill="1" applyBorder="1" applyAlignment="1">
      <alignment horizontal="center" vertical="center"/>
    </xf>
    <xf numFmtId="0" fontId="95" fillId="33" borderId="44" xfId="501" applyFont="1" applyFill="1" applyBorder="1" applyAlignment="1">
      <alignment horizontal="center" vertical="center"/>
    </xf>
    <xf numFmtId="204" fontId="95" fillId="33" borderId="71" xfId="501" applyNumberFormat="1" applyFont="1" applyFill="1" applyBorder="1" applyAlignment="1">
      <alignment horizontal="center" vertical="center"/>
    </xf>
    <xf numFmtId="204" fontId="95" fillId="33" borderId="97" xfId="501" applyNumberFormat="1" applyFont="1" applyFill="1" applyBorder="1" applyAlignment="1">
      <alignment horizontal="center" vertical="center"/>
    </xf>
    <xf numFmtId="0" fontId="95" fillId="0" borderId="60" xfId="501" applyFont="1" applyBorder="1" applyAlignment="1">
      <alignment horizontal="center" vertical="center"/>
    </xf>
    <xf numFmtId="0" fontId="95" fillId="0" borderId="58" xfId="501" applyFont="1" applyBorder="1" applyAlignment="1">
      <alignment horizontal="center" vertical="center"/>
    </xf>
    <xf numFmtId="0" fontId="95" fillId="0" borderId="13" xfId="501" applyFont="1" applyBorder="1" applyAlignment="1">
      <alignment horizontal="center" vertical="center"/>
    </xf>
    <xf numFmtId="0" fontId="95" fillId="0" borderId="15" xfId="501" applyFont="1" applyBorder="1" applyAlignment="1">
      <alignment horizontal="center" vertical="center"/>
    </xf>
    <xf numFmtId="0" fontId="96" fillId="0" borderId="43" xfId="501" applyFont="1" applyBorder="1" applyAlignment="1">
      <alignment horizontal="center" vertical="center"/>
    </xf>
    <xf numFmtId="0" fontId="94" fillId="0" borderId="88" xfId="501" applyFont="1" applyBorder="1" applyAlignment="1">
      <alignment horizontal="center" vertical="center" wrapText="1"/>
    </xf>
    <xf numFmtId="0" fontId="94" fillId="0" borderId="89" xfId="501" applyFont="1" applyBorder="1" applyAlignment="1">
      <alignment horizontal="center" vertical="center" wrapText="1"/>
    </xf>
    <xf numFmtId="0" fontId="96" fillId="0" borderId="14" xfId="501" applyFont="1" applyBorder="1" applyAlignment="1">
      <alignment horizontal="center" vertical="center"/>
    </xf>
    <xf numFmtId="0" fontId="96" fillId="0" borderId="41" xfId="501" applyFont="1" applyBorder="1" applyAlignment="1">
      <alignment horizontal="center" vertical="center" wrapText="1"/>
    </xf>
    <xf numFmtId="0" fontId="96" fillId="0" borderId="43" xfId="501" applyFont="1" applyBorder="1" applyAlignment="1">
      <alignment horizontal="center" vertical="center" wrapText="1"/>
    </xf>
    <xf numFmtId="0" fontId="96" fillId="0" borderId="44" xfId="501" applyFont="1" applyBorder="1" applyAlignment="1">
      <alignment horizontal="center" vertical="center" wrapText="1"/>
    </xf>
    <xf numFmtId="0" fontId="95" fillId="0" borderId="11" xfId="501" applyFont="1" applyBorder="1" applyAlignment="1">
      <alignment horizontal="center" vertical="center"/>
    </xf>
    <xf numFmtId="0" fontId="95" fillId="0" borderId="0" xfId="501" applyFont="1" applyAlignment="1">
      <alignment horizontal="center" vertical="center"/>
    </xf>
    <xf numFmtId="0" fontId="95" fillId="0" borderId="12" xfId="501" applyFont="1" applyBorder="1" applyAlignment="1">
      <alignment horizontal="center" vertical="center"/>
    </xf>
    <xf numFmtId="0" fontId="96" fillId="33" borderId="44" xfId="501" applyFont="1" applyFill="1" applyBorder="1" applyAlignment="1">
      <alignment horizontal="right" vertical="center"/>
    </xf>
    <xf numFmtId="0" fontId="95" fillId="0" borderId="59" xfId="501" applyFont="1" applyBorder="1" applyAlignment="1">
      <alignment horizontal="center" vertical="center"/>
    </xf>
    <xf numFmtId="0" fontId="95" fillId="33" borderId="91" xfId="501" applyFont="1" applyFill="1" applyBorder="1" applyAlignment="1">
      <alignment horizontal="center" vertical="center"/>
    </xf>
    <xf numFmtId="0" fontId="95" fillId="33" borderId="59" xfId="501" applyFont="1" applyFill="1" applyBorder="1" applyAlignment="1">
      <alignment horizontal="center" vertical="center" wrapText="1"/>
    </xf>
    <xf numFmtId="0" fontId="95" fillId="33" borderId="14" xfId="501" applyFont="1" applyFill="1" applyBorder="1" applyAlignment="1">
      <alignment horizontal="center" vertical="center" wrapText="1"/>
    </xf>
    <xf numFmtId="0" fontId="95" fillId="33" borderId="32" xfId="501" applyFont="1" applyFill="1" applyBorder="1" applyAlignment="1">
      <alignment horizontal="center" vertical="center" wrapText="1"/>
    </xf>
    <xf numFmtId="0" fontId="95" fillId="33" borderId="48" xfId="501" applyFont="1" applyFill="1" applyBorder="1" applyAlignment="1">
      <alignment horizontal="center" vertical="center" wrapText="1"/>
    </xf>
    <xf numFmtId="204" fontId="95" fillId="33" borderId="95" xfId="501" applyNumberFormat="1" applyFont="1" applyFill="1" applyBorder="1" applyAlignment="1">
      <alignment horizontal="center" vertical="center" wrapText="1"/>
    </xf>
    <xf numFmtId="204" fontId="95" fillId="33" borderId="40" xfId="501" applyNumberFormat="1" applyFont="1" applyFill="1" applyBorder="1" applyAlignment="1">
      <alignment horizontal="center" vertical="center" wrapText="1"/>
    </xf>
    <xf numFmtId="0" fontId="95" fillId="33" borderId="29" xfId="501" applyFont="1" applyFill="1" applyBorder="1" applyAlignment="1">
      <alignment horizontal="center" vertical="center"/>
    </xf>
    <xf numFmtId="0" fontId="95" fillId="33" borderId="46" xfId="501" applyFont="1" applyFill="1" applyBorder="1" applyAlignment="1">
      <alignment horizontal="center" vertical="center"/>
    </xf>
    <xf numFmtId="204" fontId="95" fillId="33" borderId="69" xfId="501" applyNumberFormat="1" applyFont="1" applyFill="1" applyBorder="1" applyAlignment="1">
      <alignment horizontal="center" vertical="center"/>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0" fontId="57" fillId="25" borderId="18" xfId="130" applyFont="1" applyFill="1" applyBorder="1" applyAlignment="1">
      <alignment horizontal="center" vertical="center" wrapText="1"/>
    </xf>
    <xf numFmtId="0" fontId="57" fillId="25" borderId="30"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3" fontId="59" fillId="26" borderId="25" xfId="130" applyNumberFormat="1" applyFont="1" applyFill="1" applyBorder="1" applyAlignment="1">
      <alignment horizontal="center" vertical="center" wrapText="1"/>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65" fillId="0" borderId="85" xfId="89" applyFont="1" applyBorder="1" applyAlignment="1">
      <alignment horizontal="center" wrapText="1"/>
    </xf>
    <xf numFmtId="0" fontId="59" fillId="0" borderId="11" xfId="130" applyFont="1" applyBorder="1" applyAlignment="1">
      <alignment horizontal="center"/>
    </xf>
    <xf numFmtId="0" fontId="59" fillId="0" borderId="0" xfId="130" applyFont="1" applyAlignment="1">
      <alignment horizontal="center"/>
    </xf>
    <xf numFmtId="0" fontId="59" fillId="0" borderId="12" xfId="130" applyFont="1" applyBorder="1" applyAlignment="1">
      <alignment horizontal="center"/>
    </xf>
    <xf numFmtId="0" fontId="57" fillId="0" borderId="34" xfId="128" applyFont="1" applyBorder="1" applyAlignment="1">
      <alignment horizontal="left" vertical="center" wrapText="1"/>
    </xf>
    <xf numFmtId="0" fontId="57" fillId="0" borderId="16" xfId="128" applyFont="1" applyBorder="1" applyAlignment="1">
      <alignment horizontal="left" vertical="center" wrapText="1"/>
    </xf>
    <xf numFmtId="0" fontId="57"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11" xfId="130" applyFont="1" applyBorder="1" applyAlignment="1">
      <alignment horizontal="center" vertical="top"/>
    </xf>
    <xf numFmtId="0" fontId="59" fillId="0" borderId="0" xfId="130" applyFont="1" applyAlignment="1">
      <alignment horizontal="center" vertical="top"/>
    </xf>
    <xf numFmtId="0" fontId="59" fillId="0" borderId="12" xfId="130" applyFont="1" applyBorder="1" applyAlignment="1">
      <alignment horizontal="center" vertical="top"/>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57" fillId="27" borderId="18" xfId="89" applyFont="1" applyFill="1" applyBorder="1" applyAlignment="1">
      <alignment horizontal="left" vertical="center" wrapText="1"/>
    </xf>
    <xf numFmtId="0" fontId="57" fillId="26" borderId="19" xfId="89" applyFont="1" applyFill="1" applyBorder="1" applyAlignment="1">
      <alignment horizontal="center" vertical="center" wrapText="1"/>
    </xf>
    <xf numFmtId="0" fontId="57" fillId="26" borderId="22" xfId="89" applyFont="1" applyFill="1" applyBorder="1" applyAlignment="1">
      <alignment horizontal="center" vertical="center" wrapText="1"/>
    </xf>
    <xf numFmtId="0" fontId="57" fillId="26" borderId="23" xfId="89" applyFont="1" applyFill="1" applyBorder="1" applyAlignment="1">
      <alignment horizontal="center" vertical="center" wrapText="1"/>
    </xf>
    <xf numFmtId="0" fontId="69" fillId="0" borderId="60" xfId="268" applyFont="1" applyBorder="1" applyAlignment="1">
      <alignment horizontal="center" vertical="center"/>
    </xf>
    <xf numFmtId="0" fontId="69" fillId="0" borderId="59" xfId="268" applyFont="1" applyBorder="1" applyAlignment="1">
      <alignment horizontal="center" vertical="center"/>
    </xf>
    <xf numFmtId="0" fontId="69" fillId="0" borderId="58" xfId="268" applyFont="1" applyBorder="1" applyAlignment="1">
      <alignment horizontal="center" vertical="center"/>
    </xf>
    <xf numFmtId="0" fontId="69" fillId="0" borderId="11" xfId="268" applyFont="1" applyBorder="1" applyAlignment="1">
      <alignment horizontal="center" vertical="center"/>
    </xf>
    <xf numFmtId="0" fontId="69" fillId="0" borderId="0" xfId="268" applyFont="1" applyAlignment="1">
      <alignment horizontal="center" vertical="center"/>
    </xf>
    <xf numFmtId="0" fontId="69" fillId="0" borderId="12" xfId="268" applyFont="1" applyBorder="1" applyAlignment="1">
      <alignment horizontal="center" vertical="center"/>
    </xf>
    <xf numFmtId="0" fontId="69" fillId="0" borderId="13" xfId="268" applyFont="1" applyBorder="1" applyAlignment="1">
      <alignment horizontal="center" vertical="center"/>
    </xf>
    <xf numFmtId="0" fontId="69" fillId="0" borderId="14" xfId="268" applyFont="1" applyBorder="1" applyAlignment="1">
      <alignment horizontal="center" vertical="center"/>
    </xf>
    <xf numFmtId="0" fontId="69" fillId="0" borderId="15" xfId="268" applyFont="1" applyBorder="1" applyAlignment="1">
      <alignment horizontal="center" vertical="center"/>
    </xf>
    <xf numFmtId="0" fontId="50" fillId="28" borderId="41" xfId="268" applyFont="1" applyFill="1" applyBorder="1" applyAlignment="1">
      <alignment horizontal="center" vertical="center"/>
    </xf>
    <xf numFmtId="0" fontId="50" fillId="28" borderId="43" xfId="268" applyFont="1" applyFill="1" applyBorder="1" applyAlignment="1">
      <alignment horizontal="center" vertical="center"/>
    </xf>
    <xf numFmtId="0" fontId="50" fillId="28" borderId="44" xfId="268" applyFont="1" applyFill="1" applyBorder="1" applyAlignment="1">
      <alignment horizontal="center" vertical="center"/>
    </xf>
    <xf numFmtId="176" fontId="70" fillId="28" borderId="60" xfId="269" applyNumberFormat="1" applyFont="1" applyFill="1" applyBorder="1" applyAlignment="1">
      <alignment horizontal="center" vertical="center" wrapText="1" readingOrder="1"/>
    </xf>
    <xf numFmtId="176" fontId="70" fillId="28" borderId="59" xfId="269" applyNumberFormat="1" applyFont="1" applyFill="1" applyBorder="1" applyAlignment="1">
      <alignment horizontal="center" vertical="center" wrapText="1" readingOrder="1"/>
    </xf>
    <xf numFmtId="176" fontId="70" fillId="28" borderId="58" xfId="269" applyNumberFormat="1" applyFont="1" applyFill="1" applyBorder="1" applyAlignment="1">
      <alignment horizontal="center" vertical="center" wrapText="1" readingOrder="1"/>
    </xf>
    <xf numFmtId="176" fontId="70" fillId="28" borderId="13" xfId="269" applyNumberFormat="1" applyFont="1" applyFill="1" applyBorder="1" applyAlignment="1">
      <alignment horizontal="center" vertical="center" wrapText="1" readingOrder="1"/>
    </xf>
    <xf numFmtId="176" fontId="70" fillId="28" borderId="14" xfId="269" applyNumberFormat="1" applyFont="1" applyFill="1" applyBorder="1" applyAlignment="1">
      <alignment horizontal="center" vertical="center" wrapText="1" readingOrder="1"/>
    </xf>
    <xf numFmtId="176" fontId="70" fillId="28" borderId="15" xfId="269" applyNumberFormat="1" applyFont="1" applyFill="1" applyBorder="1" applyAlignment="1">
      <alignment horizontal="center" vertical="center" wrapText="1" readingOrder="1"/>
    </xf>
    <xf numFmtId="0" fontId="71" fillId="27" borderId="41" xfId="135" applyFont="1" applyFill="1" applyBorder="1" applyAlignment="1">
      <alignment horizontal="center" vertical="center"/>
    </xf>
    <xf numFmtId="0" fontId="71" fillId="27" borderId="43" xfId="135" applyFont="1" applyFill="1" applyBorder="1" applyAlignment="1">
      <alignment horizontal="center" vertical="center"/>
    </xf>
    <xf numFmtId="0" fontId="71" fillId="27" borderId="44" xfId="135" applyFont="1" applyFill="1" applyBorder="1" applyAlignment="1">
      <alignment horizontal="center" vertical="center"/>
    </xf>
    <xf numFmtId="4" fontId="50" fillId="29" borderId="32" xfId="135" applyNumberFormat="1" applyFont="1" applyFill="1" applyBorder="1" applyAlignment="1">
      <alignment horizontal="center" vertical="center" wrapText="1"/>
    </xf>
    <xf numFmtId="4" fontId="50" fillId="29" borderId="29" xfId="135" applyNumberFormat="1" applyFont="1" applyFill="1" applyBorder="1" applyAlignment="1">
      <alignment horizontal="center" vertical="center" wrapText="1"/>
    </xf>
    <xf numFmtId="4" fontId="50" fillId="29" borderId="35" xfId="135" applyNumberFormat="1" applyFont="1" applyFill="1" applyBorder="1" applyAlignment="1">
      <alignment horizontal="center" vertical="center" wrapText="1"/>
    </xf>
    <xf numFmtId="4" fontId="50" fillId="29" borderId="48" xfId="135" applyNumberFormat="1" applyFont="1" applyFill="1" applyBorder="1" applyAlignment="1">
      <alignment horizontal="center" vertical="center" wrapText="1"/>
    </xf>
    <xf numFmtId="4" fontId="50" fillId="29" borderId="20" xfId="135" applyNumberFormat="1" applyFont="1" applyFill="1" applyBorder="1" applyAlignment="1">
      <alignment horizontal="center" vertical="center" wrapText="1"/>
    </xf>
    <xf numFmtId="4" fontId="50" fillId="29" borderId="42" xfId="135" applyNumberFormat="1" applyFont="1" applyFill="1" applyBorder="1" applyAlignment="1">
      <alignment horizontal="center" vertical="center" wrapText="1"/>
    </xf>
    <xf numFmtId="0" fontId="50" fillId="29" borderId="88" xfId="135" applyFont="1" applyFill="1" applyBorder="1" applyAlignment="1">
      <alignment horizontal="center" vertical="center"/>
    </xf>
    <xf numFmtId="0" fontId="50" fillId="29" borderId="89" xfId="135" applyFont="1" applyFill="1" applyBorder="1" applyAlignment="1">
      <alignment horizontal="center" vertical="center"/>
    </xf>
    <xf numFmtId="0" fontId="72" fillId="29" borderId="41" xfId="135" applyFont="1" applyFill="1" applyBorder="1" applyAlignment="1">
      <alignment horizontal="center" vertical="center"/>
    </xf>
    <xf numFmtId="0" fontId="72" fillId="29" borderId="43" xfId="135" applyFont="1" applyFill="1" applyBorder="1" applyAlignment="1">
      <alignment horizontal="center" vertical="center"/>
    </xf>
    <xf numFmtId="0" fontId="72" fillId="29" borderId="44" xfId="135" applyFont="1" applyFill="1" applyBorder="1" applyAlignment="1">
      <alignment horizontal="center" vertical="center"/>
    </xf>
    <xf numFmtId="0" fontId="50" fillId="29" borderId="41" xfId="135" applyFont="1" applyFill="1" applyBorder="1" applyAlignment="1">
      <alignment horizontal="center"/>
    </xf>
    <xf numFmtId="0" fontId="50" fillId="29" borderId="43" xfId="135" applyFont="1" applyFill="1" applyBorder="1" applyAlignment="1">
      <alignment horizontal="center"/>
    </xf>
    <xf numFmtId="0" fontId="50" fillId="29" borderId="44" xfId="135" applyFont="1" applyFill="1" applyBorder="1" applyAlignment="1">
      <alignment horizontal="center"/>
    </xf>
    <xf numFmtId="0" fontId="13" fillId="25" borderId="0" xfId="135" applyFill="1" applyAlignment="1">
      <alignment horizontal="center"/>
    </xf>
    <xf numFmtId="0" fontId="9" fillId="0" borderId="60" xfId="268" applyBorder="1" applyAlignment="1">
      <alignment horizontal="center"/>
    </xf>
    <xf numFmtId="0" fontId="9" fillId="0" borderId="59" xfId="268" applyBorder="1" applyAlignment="1">
      <alignment horizontal="center"/>
    </xf>
    <xf numFmtId="0" fontId="9" fillId="0" borderId="58" xfId="268" applyBorder="1" applyAlignment="1">
      <alignment horizontal="center"/>
    </xf>
    <xf numFmtId="0" fontId="9" fillId="0" borderId="11" xfId="268" applyBorder="1" applyAlignment="1">
      <alignment horizontal="center"/>
    </xf>
    <xf numFmtId="0" fontId="9" fillId="0" borderId="0" xfId="268" applyAlignment="1">
      <alignment horizontal="center"/>
    </xf>
    <xf numFmtId="0" fontId="9" fillId="0" borderId="12" xfId="268" applyBorder="1" applyAlignment="1">
      <alignment horizontal="center"/>
    </xf>
    <xf numFmtId="0" fontId="9" fillId="0" borderId="13" xfId="268" applyBorder="1" applyAlignment="1">
      <alignment horizontal="center"/>
    </xf>
    <xf numFmtId="0" fontId="9" fillId="0" borderId="14" xfId="268" applyBorder="1" applyAlignment="1">
      <alignment horizontal="center"/>
    </xf>
    <xf numFmtId="0" fontId="9" fillId="0" borderId="15" xfId="268" applyBorder="1" applyAlignment="1">
      <alignment horizontal="center"/>
    </xf>
    <xf numFmtId="0" fontId="13" fillId="0" borderId="60" xfId="135" applyBorder="1" applyAlignment="1">
      <alignment horizontal="center"/>
    </xf>
    <xf numFmtId="0" fontId="13" fillId="0" borderId="59" xfId="135" applyBorder="1" applyAlignment="1">
      <alignment horizontal="center"/>
    </xf>
    <xf numFmtId="0" fontId="13" fillId="0" borderId="58" xfId="135" applyBorder="1" applyAlignment="1">
      <alignment horizontal="center"/>
    </xf>
    <xf numFmtId="0" fontId="13" fillId="0" borderId="11" xfId="135" applyBorder="1" applyAlignment="1">
      <alignment horizontal="center"/>
    </xf>
    <xf numFmtId="0" fontId="13" fillId="0" borderId="0" xfId="135" applyAlignment="1">
      <alignment horizontal="center"/>
    </xf>
    <xf numFmtId="0" fontId="13" fillId="0" borderId="12" xfId="135" applyBorder="1" applyAlignment="1">
      <alignment horizontal="center"/>
    </xf>
    <xf numFmtId="0" fontId="13" fillId="0" borderId="13" xfId="135" applyBorder="1" applyAlignment="1">
      <alignment horizontal="center"/>
    </xf>
    <xf numFmtId="0" fontId="13" fillId="0" borderId="14" xfId="135" applyBorder="1" applyAlignment="1">
      <alignment horizontal="center"/>
    </xf>
    <xf numFmtId="0" fontId="13" fillId="0" borderId="15" xfId="135" applyBorder="1" applyAlignment="1">
      <alignment horizontal="center"/>
    </xf>
    <xf numFmtId="0" fontId="72" fillId="0" borderId="88" xfId="135" applyFont="1" applyBorder="1" applyAlignment="1">
      <alignment horizontal="center" vertical="center"/>
    </xf>
    <xf numFmtId="0" fontId="72" fillId="0" borderId="89" xfId="135" applyFont="1" applyBorder="1" applyAlignment="1">
      <alignment horizontal="center" vertical="center"/>
    </xf>
    <xf numFmtId="0" fontId="16" fillId="0" borderId="34" xfId="135" applyFont="1" applyBorder="1" applyAlignment="1">
      <alignment horizontal="center" vertical="center"/>
    </xf>
    <xf numFmtId="0" fontId="16" fillId="0" borderId="16" xfId="135" applyFont="1" applyBorder="1" applyAlignment="1">
      <alignment horizontal="center" vertical="center"/>
    </xf>
    <xf numFmtId="0" fontId="16" fillId="0" borderId="26" xfId="135" applyFont="1" applyBorder="1" applyAlignment="1">
      <alignment horizontal="center" vertical="center"/>
    </xf>
    <xf numFmtId="0" fontId="16" fillId="0" borderId="88" xfId="135" applyFont="1" applyBorder="1" applyAlignment="1">
      <alignment horizontal="center" vertical="center"/>
    </xf>
    <xf numFmtId="0" fontId="16" fillId="0" borderId="89" xfId="135" applyFont="1" applyBorder="1" applyAlignment="1">
      <alignment horizontal="center" vertical="center"/>
    </xf>
    <xf numFmtId="0" fontId="16" fillId="0" borderId="88" xfId="135" applyFont="1" applyBorder="1" applyAlignment="1">
      <alignment horizontal="center" vertical="center" wrapText="1"/>
    </xf>
    <xf numFmtId="0" fontId="16" fillId="0" borderId="89" xfId="135" applyFont="1" applyBorder="1" applyAlignment="1">
      <alignment horizontal="center" vertical="center" wrapText="1"/>
    </xf>
    <xf numFmtId="0" fontId="50" fillId="0" borderId="27" xfId="135" applyFont="1" applyBorder="1" applyAlignment="1">
      <alignment horizontal="right"/>
    </xf>
    <xf numFmtId="0" fontId="50" fillId="0" borderId="31" xfId="135" applyFont="1" applyBorder="1" applyAlignment="1">
      <alignment horizontal="right"/>
    </xf>
    <xf numFmtId="0" fontId="50" fillId="0" borderId="28" xfId="135" applyFont="1" applyBorder="1" applyAlignment="1">
      <alignment horizontal="right"/>
    </xf>
    <xf numFmtId="0" fontId="9" fillId="25" borderId="60" xfId="268" applyFill="1" applyBorder="1" applyAlignment="1">
      <alignment horizontal="center"/>
    </xf>
    <xf numFmtId="0" fontId="9" fillId="25" borderId="59" xfId="268" applyFill="1" applyBorder="1" applyAlignment="1">
      <alignment horizontal="center"/>
    </xf>
    <xf numFmtId="0" fontId="9" fillId="25" borderId="58" xfId="268" applyFill="1" applyBorder="1" applyAlignment="1">
      <alignment horizontal="center"/>
    </xf>
    <xf numFmtId="0" fontId="9" fillId="25" borderId="11" xfId="268" applyFill="1" applyBorder="1" applyAlignment="1">
      <alignment horizontal="center"/>
    </xf>
    <xf numFmtId="0" fontId="9" fillId="25" borderId="0" xfId="268" applyFill="1" applyAlignment="1">
      <alignment horizontal="center"/>
    </xf>
    <xf numFmtId="0" fontId="9" fillId="25" borderId="12" xfId="268" applyFill="1" applyBorder="1" applyAlignment="1">
      <alignment horizontal="center"/>
    </xf>
    <xf numFmtId="0" fontId="9" fillId="25" borderId="13" xfId="268" applyFill="1" applyBorder="1" applyAlignment="1">
      <alignment horizontal="center"/>
    </xf>
    <xf numFmtId="0" fontId="9" fillId="25" borderId="14" xfId="268" applyFill="1" applyBorder="1" applyAlignment="1">
      <alignment horizontal="center"/>
    </xf>
    <xf numFmtId="0" fontId="9" fillId="25" borderId="15" xfId="268" applyFill="1" applyBorder="1" applyAlignment="1">
      <alignment horizontal="center"/>
    </xf>
    <xf numFmtId="0" fontId="69" fillId="25" borderId="60" xfId="268" applyFont="1" applyFill="1" applyBorder="1" applyAlignment="1">
      <alignment horizontal="center" vertical="center"/>
    </xf>
    <xf numFmtId="0" fontId="69" fillId="25" borderId="59" xfId="268" applyFont="1" applyFill="1" applyBorder="1" applyAlignment="1">
      <alignment horizontal="center" vertical="center"/>
    </xf>
    <xf numFmtId="0" fontId="69" fillId="25" borderId="58" xfId="268" applyFont="1" applyFill="1" applyBorder="1" applyAlignment="1">
      <alignment horizontal="center" vertical="center"/>
    </xf>
    <xf numFmtId="0" fontId="69" fillId="25" borderId="11" xfId="268" applyFont="1" applyFill="1" applyBorder="1" applyAlignment="1">
      <alignment horizontal="center" vertical="center"/>
    </xf>
    <xf numFmtId="0" fontId="69" fillId="25" borderId="0" xfId="268" applyFont="1" applyFill="1" applyAlignment="1">
      <alignment horizontal="center" vertical="center"/>
    </xf>
    <xf numFmtId="0" fontId="69" fillId="25" borderId="12" xfId="268" applyFont="1" applyFill="1" applyBorder="1" applyAlignment="1">
      <alignment horizontal="center" vertical="center"/>
    </xf>
    <xf numFmtId="0" fontId="69" fillId="25" borderId="13" xfId="268" applyFont="1" applyFill="1" applyBorder="1" applyAlignment="1">
      <alignment horizontal="center" vertical="center"/>
    </xf>
    <xf numFmtId="0" fontId="69" fillId="25" borderId="14" xfId="268" applyFont="1" applyFill="1" applyBorder="1" applyAlignment="1">
      <alignment horizontal="center" vertical="center"/>
    </xf>
    <xf numFmtId="0" fontId="69" fillId="25" borderId="15" xfId="268" applyFont="1" applyFill="1" applyBorder="1" applyAlignment="1">
      <alignment horizontal="center" vertical="center"/>
    </xf>
    <xf numFmtId="0" fontId="57" fillId="0" borderId="77" xfId="255" applyFont="1" applyBorder="1" applyAlignment="1">
      <alignment horizontal="center" vertical="center"/>
    </xf>
    <xf numFmtId="0" fontId="57" fillId="0" borderId="49" xfId="255" applyFont="1" applyBorder="1" applyAlignment="1">
      <alignment horizontal="center" vertical="center"/>
    </xf>
    <xf numFmtId="0" fontId="59" fillId="0" borderId="75" xfId="0" applyFont="1" applyBorder="1" applyAlignment="1">
      <alignment horizontal="center"/>
    </xf>
    <xf numFmtId="0" fontId="59" fillId="0" borderId="45" xfId="0" applyFont="1" applyBorder="1" applyAlignment="1">
      <alignment horizontal="center"/>
    </xf>
    <xf numFmtId="0" fontId="59" fillId="0" borderId="75" xfId="0" applyFont="1" applyBorder="1" applyAlignment="1">
      <alignment horizontal="center" vertical="center" wrapText="1"/>
    </xf>
    <xf numFmtId="0" fontId="59" fillId="0" borderId="45" xfId="0" applyFont="1" applyBorder="1" applyAlignment="1">
      <alignment horizontal="center" vertical="center" wrapText="1"/>
    </xf>
    <xf numFmtId="0" fontId="59" fillId="24" borderId="34" xfId="0" applyFont="1" applyFill="1" applyBorder="1" applyAlignment="1">
      <alignment horizontal="center" vertical="center"/>
    </xf>
    <xf numFmtId="0" fontId="59" fillId="24" borderId="26" xfId="0" applyFont="1" applyFill="1" applyBorder="1" applyAlignment="1">
      <alignment horizontal="center" vertical="center"/>
    </xf>
    <xf numFmtId="0" fontId="59" fillId="0" borderId="60" xfId="0" applyFont="1" applyBorder="1" applyAlignment="1" applyProtection="1">
      <alignment horizontal="center"/>
      <protection locked="0"/>
    </xf>
    <xf numFmtId="0" fontId="59" fillId="0" borderId="59" xfId="0" applyFont="1" applyBorder="1" applyAlignment="1" applyProtection="1">
      <alignment horizontal="center"/>
      <protection locked="0"/>
    </xf>
    <xf numFmtId="0" fontId="59" fillId="0" borderId="58" xfId="0" applyFont="1" applyBorder="1" applyAlignment="1" applyProtection="1">
      <alignment horizontal="center"/>
      <protection locked="0"/>
    </xf>
    <xf numFmtId="0" fontId="57" fillId="0" borderId="21" xfId="0" applyFont="1" applyBorder="1"/>
    <xf numFmtId="0" fontId="57" fillId="0" borderId="22" xfId="0" applyFont="1" applyBorder="1"/>
    <xf numFmtId="0" fontId="57" fillId="0" borderId="23" xfId="0" applyFont="1" applyBorder="1"/>
    <xf numFmtId="0" fontId="57" fillId="0" borderId="19" xfId="0" applyFont="1" applyBorder="1"/>
    <xf numFmtId="0" fontId="57" fillId="0" borderId="19" xfId="0" applyFont="1" applyBorder="1" applyAlignment="1">
      <alignment horizontal="center"/>
    </xf>
    <xf numFmtId="0" fontId="57" fillId="0" borderId="23" xfId="0" applyFont="1" applyBorder="1" applyAlignment="1">
      <alignment horizontal="center"/>
    </xf>
    <xf numFmtId="0" fontId="57" fillId="24" borderId="27" xfId="0" applyFont="1" applyFill="1" applyBorder="1" applyAlignment="1">
      <alignment horizontal="center" vertical="center"/>
    </xf>
    <xf numFmtId="0" fontId="57" fillId="24" borderId="70" xfId="0" applyFont="1" applyFill="1" applyBorder="1" applyAlignment="1">
      <alignment horizontal="center" vertical="center"/>
    </xf>
    <xf numFmtId="0" fontId="59" fillId="24" borderId="34" xfId="0" applyFont="1" applyFill="1" applyBorder="1" applyAlignment="1">
      <alignment horizontal="center"/>
    </xf>
    <xf numFmtId="0" fontId="57" fillId="24" borderId="16" xfId="0" applyFont="1" applyFill="1" applyBorder="1" applyAlignment="1">
      <alignment horizontal="center"/>
    </xf>
    <xf numFmtId="0" fontId="57" fillId="24" borderId="17" xfId="0" applyFont="1" applyFill="1" applyBorder="1" applyAlignment="1">
      <alignment horizontal="center"/>
    </xf>
    <xf numFmtId="0" fontId="59" fillId="24" borderId="46" xfId="0" applyFont="1" applyFill="1" applyBorder="1" applyAlignment="1">
      <alignment horizontal="center"/>
    </xf>
    <xf numFmtId="0" fontId="59" fillId="0" borderId="60" xfId="0" applyFont="1" applyBorder="1" applyAlignment="1">
      <alignment horizontal="left" vertical="center"/>
    </xf>
    <xf numFmtId="0" fontId="59" fillId="0" borderId="59" xfId="0" applyFont="1" applyBorder="1" applyAlignment="1">
      <alignment horizontal="left" vertical="center"/>
    </xf>
    <xf numFmtId="0" fontId="59" fillId="0" borderId="58" xfId="0" applyFont="1" applyBorder="1" applyAlignment="1">
      <alignment horizontal="left" vertical="center"/>
    </xf>
    <xf numFmtId="0" fontId="59" fillId="0" borderId="11" xfId="0" applyFont="1" applyBorder="1" applyAlignment="1">
      <alignment horizontal="left" vertical="center"/>
    </xf>
    <xf numFmtId="0" fontId="59" fillId="0" borderId="0" xfId="0" applyFont="1" applyAlignment="1">
      <alignment horizontal="left" vertical="center"/>
    </xf>
    <xf numFmtId="0" fontId="59" fillId="0" borderId="12" xfId="0" applyFont="1" applyBorder="1" applyAlignment="1">
      <alignment horizontal="left" vertical="center"/>
    </xf>
    <xf numFmtId="0" fontId="59" fillId="0" borderId="13" xfId="0" applyFont="1" applyBorder="1" applyAlignment="1">
      <alignment horizontal="left" vertical="center"/>
    </xf>
    <xf numFmtId="0" fontId="59" fillId="0" borderId="14" xfId="0" applyFont="1" applyBorder="1" applyAlignment="1">
      <alignment horizontal="left" vertical="center"/>
    </xf>
    <xf numFmtId="0" fontId="59" fillId="0" borderId="15" xfId="0" applyFont="1" applyBorder="1" applyAlignment="1">
      <alignment horizontal="left" vertical="center"/>
    </xf>
    <xf numFmtId="0" fontId="58" fillId="0" borderId="80" xfId="256" applyFont="1" applyBorder="1" applyAlignment="1" applyProtection="1">
      <alignment horizontal="center"/>
    </xf>
    <xf numFmtId="0" fontId="58" fillId="0" borderId="51" xfId="256" applyFont="1" applyBorder="1" applyAlignment="1" applyProtection="1">
      <alignment horizontal="center"/>
    </xf>
    <xf numFmtId="0" fontId="59" fillId="0" borderId="78" xfId="0" applyFont="1" applyBorder="1" applyAlignment="1">
      <alignment horizontal="center"/>
    </xf>
    <xf numFmtId="0" fontId="59" fillId="0" borderId="59" xfId="0" applyFont="1" applyBorder="1" applyAlignment="1">
      <alignment horizontal="center"/>
    </xf>
    <xf numFmtId="0" fontId="59" fillId="0" borderId="79" xfId="0" applyFont="1" applyBorder="1" applyAlignment="1">
      <alignment horizontal="center"/>
    </xf>
    <xf numFmtId="0" fontId="59" fillId="24" borderId="34" xfId="0" applyFont="1" applyFill="1" applyBorder="1" applyAlignment="1">
      <alignment horizontal="center" vertical="center" wrapText="1"/>
    </xf>
    <xf numFmtId="0" fontId="59" fillId="24" borderId="16" xfId="0" applyFont="1" applyFill="1" applyBorder="1" applyAlignment="1">
      <alignment horizontal="center" vertical="center" wrapText="1"/>
    </xf>
    <xf numFmtId="0" fontId="59" fillId="24" borderId="26" xfId="0" applyFont="1" applyFill="1" applyBorder="1" applyAlignment="1">
      <alignment horizontal="center" vertical="center" wrapText="1"/>
    </xf>
    <xf numFmtId="0" fontId="57" fillId="0" borderId="76" xfId="255" applyFont="1" applyBorder="1" applyAlignment="1">
      <alignment horizontal="center" vertical="center"/>
    </xf>
    <xf numFmtId="0" fontId="57" fillId="0" borderId="50" xfId="255" applyFont="1" applyBorder="1" applyAlignment="1">
      <alignment horizontal="center" vertical="center"/>
    </xf>
    <xf numFmtId="0" fontId="57" fillId="0" borderId="78" xfId="255" applyFont="1" applyBorder="1" applyAlignment="1">
      <alignment horizontal="center" vertical="center"/>
    </xf>
    <xf numFmtId="0" fontId="57" fillId="0" borderId="68" xfId="255" applyFont="1" applyBorder="1" applyAlignment="1">
      <alignment horizontal="center" vertical="center"/>
    </xf>
    <xf numFmtId="0" fontId="57" fillId="0" borderId="56" xfId="255" applyFont="1" applyBorder="1" applyAlignment="1">
      <alignment horizontal="center" vertical="center"/>
    </xf>
    <xf numFmtId="0" fontId="57" fillId="0" borderId="72" xfId="255" applyFont="1" applyBorder="1" applyAlignment="1">
      <alignment horizontal="center" vertical="center"/>
    </xf>
    <xf numFmtId="0" fontId="57" fillId="0" borderId="66" xfId="255" applyFont="1" applyBorder="1" applyAlignment="1">
      <alignment horizontal="center" vertical="center"/>
    </xf>
    <xf numFmtId="0" fontId="57" fillId="0" borderId="55" xfId="255" applyFont="1" applyBorder="1" applyAlignment="1">
      <alignment horizontal="center" vertical="center"/>
    </xf>
    <xf numFmtId="0" fontId="57" fillId="0" borderId="74" xfId="255" applyFont="1" applyBorder="1" applyAlignment="1">
      <alignment horizontal="center" vertical="center"/>
    </xf>
    <xf numFmtId="0" fontId="57" fillId="0" borderId="68" xfId="0" applyFont="1" applyBorder="1" applyAlignment="1">
      <alignment horizontal="center" vertical="center"/>
    </xf>
    <xf numFmtId="0" fontId="57" fillId="0" borderId="56" xfId="0" applyFont="1" applyBorder="1" applyAlignment="1">
      <alignment horizontal="center" vertical="center"/>
    </xf>
    <xf numFmtId="0" fontId="57" fillId="0" borderId="72" xfId="0" applyFont="1" applyBorder="1" applyAlignment="1">
      <alignment horizontal="center" vertical="center"/>
    </xf>
    <xf numFmtId="0" fontId="59" fillId="24" borderId="16" xfId="0" applyFont="1" applyFill="1" applyBorder="1" applyAlignment="1">
      <alignment horizontal="center"/>
    </xf>
    <xf numFmtId="0" fontId="59" fillId="24" borderId="17" xfId="0" applyFont="1" applyFill="1" applyBorder="1" applyAlignment="1">
      <alignment horizontal="center"/>
    </xf>
    <xf numFmtId="0" fontId="59" fillId="0" borderId="41" xfId="0" applyFont="1" applyBorder="1" applyAlignment="1">
      <alignment horizontal="right"/>
    </xf>
    <xf numFmtId="0" fontId="59" fillId="0" borderId="43" xfId="0" applyFont="1" applyBorder="1" applyAlignment="1">
      <alignment horizontal="right"/>
    </xf>
    <xf numFmtId="0" fontId="59" fillId="0" borderId="44" xfId="0" applyFont="1" applyBorder="1" applyAlignment="1">
      <alignment horizontal="right"/>
    </xf>
    <xf numFmtId="2" fontId="57" fillId="0" borderId="19" xfId="0" applyNumberFormat="1" applyFont="1" applyBorder="1" applyAlignment="1">
      <alignment horizontal="center" wrapText="1"/>
    </xf>
    <xf numFmtId="2" fontId="57" fillId="0" borderId="23" xfId="0" applyNumberFormat="1" applyFont="1" applyBorder="1" applyAlignment="1">
      <alignment horizontal="center" wrapText="1"/>
    </xf>
    <xf numFmtId="0" fontId="59" fillId="24" borderId="68" xfId="0" applyFont="1" applyFill="1" applyBorder="1" applyAlignment="1">
      <alignment horizontal="center"/>
    </xf>
    <xf numFmtId="0" fontId="59" fillId="24" borderId="67" xfId="0" applyFont="1" applyFill="1" applyBorder="1" applyAlignment="1">
      <alignment horizontal="center"/>
    </xf>
    <xf numFmtId="0" fontId="57" fillId="24" borderId="31" xfId="0" applyFont="1" applyFill="1" applyBorder="1" applyAlignment="1">
      <alignment horizontal="center" vertical="center"/>
    </xf>
    <xf numFmtId="0" fontId="57" fillId="0" borderId="27" xfId="0" applyFont="1" applyBorder="1"/>
    <xf numFmtId="0" fontId="57" fillId="0" borderId="31" xfId="0" applyFont="1" applyBorder="1"/>
    <xf numFmtId="0" fontId="57" fillId="0" borderId="28" xfId="0" applyFont="1" applyBorder="1"/>
    <xf numFmtId="0" fontId="57" fillId="0" borderId="62" xfId="0" applyFont="1" applyBorder="1"/>
    <xf numFmtId="2" fontId="57" fillId="0" borderId="62" xfId="0" applyNumberFormat="1" applyFont="1" applyBorder="1" applyAlignment="1">
      <alignment horizontal="center"/>
    </xf>
    <xf numFmtId="2" fontId="57" fillId="0" borderId="28" xfId="0" applyNumberFormat="1" applyFont="1" applyBorder="1" applyAlignment="1">
      <alignment horizontal="center"/>
    </xf>
    <xf numFmtId="0" fontId="57" fillId="0" borderId="62" xfId="0" applyFont="1" applyBorder="1" applyAlignment="1">
      <alignment horizontal="center"/>
    </xf>
    <xf numFmtId="0" fontId="57" fillId="0" borderId="28" xfId="0" applyFont="1" applyBorder="1" applyAlignment="1">
      <alignment horizontal="center"/>
    </xf>
    <xf numFmtId="173" fontId="57" fillId="0" borderId="19" xfId="34" applyFont="1" applyBorder="1" applyAlignment="1">
      <alignment horizontal="center"/>
    </xf>
    <xf numFmtId="173" fontId="57" fillId="0" borderId="23" xfId="34" applyFont="1" applyBorder="1" applyAlignment="1">
      <alignment horizontal="center"/>
    </xf>
    <xf numFmtId="0" fontId="59" fillId="24" borderId="41" xfId="0" applyFont="1" applyFill="1" applyBorder="1" applyAlignment="1">
      <alignment horizontal="right"/>
    </xf>
    <xf numFmtId="0" fontId="59" fillId="24" borderId="43" xfId="0" applyFont="1" applyFill="1" applyBorder="1" applyAlignment="1">
      <alignment horizontal="right"/>
    </xf>
    <xf numFmtId="0" fontId="59" fillId="24" borderId="44" xfId="0" applyFont="1" applyFill="1" applyBorder="1" applyAlignment="1">
      <alignment horizontal="right"/>
    </xf>
    <xf numFmtId="0" fontId="59" fillId="24" borderId="46" xfId="0" applyFont="1" applyFill="1" applyBorder="1" applyAlignment="1">
      <alignment horizontal="center" wrapText="1"/>
    </xf>
    <xf numFmtId="0" fontId="59" fillId="24" borderId="17" xfId="0" applyFont="1" applyFill="1" applyBorder="1" applyAlignment="1">
      <alignment horizontal="center" wrapText="1"/>
    </xf>
    <xf numFmtId="2" fontId="57" fillId="0" borderId="19" xfId="0" applyNumberFormat="1" applyFont="1" applyBorder="1" applyAlignment="1">
      <alignment horizontal="center"/>
    </xf>
    <xf numFmtId="2" fontId="57" fillId="0" borderId="23" xfId="0" applyNumberFormat="1" applyFont="1" applyBorder="1" applyAlignment="1">
      <alignment horizontal="center"/>
    </xf>
    <xf numFmtId="0" fontId="64" fillId="0" borderId="85" xfId="0" applyFont="1" applyBorder="1" applyAlignment="1">
      <alignment horizontal="center" wrapText="1"/>
    </xf>
    <xf numFmtId="0" fontId="57" fillId="0" borderId="0" xfId="0" applyFont="1" applyAlignment="1">
      <alignment horizontal="right"/>
    </xf>
    <xf numFmtId="0" fontId="57" fillId="0" borderId="12" xfId="0" applyFont="1" applyBorder="1" applyAlignment="1">
      <alignment horizontal="right"/>
    </xf>
    <xf numFmtId="0" fontId="57" fillId="0" borderId="14" xfId="0" applyFont="1" applyBorder="1" applyAlignment="1">
      <alignment horizontal="right"/>
    </xf>
    <xf numFmtId="0" fontId="57" fillId="0" borderId="15" xfId="0" applyFont="1" applyBorder="1" applyAlignment="1">
      <alignment horizontal="right"/>
    </xf>
    <xf numFmtId="0" fontId="57" fillId="0" borderId="13" xfId="0" applyFont="1" applyBorder="1" applyAlignment="1">
      <alignment horizontal="left"/>
    </xf>
    <xf numFmtId="0" fontId="57" fillId="0" borderId="14" xfId="0" applyFont="1" applyBorder="1" applyAlignment="1">
      <alignment horizontal="left"/>
    </xf>
    <xf numFmtId="0" fontId="59" fillId="0" borderId="11" xfId="0" applyFont="1" applyBorder="1" applyAlignment="1">
      <alignment horizontal="right" vertical="center"/>
    </xf>
    <xf numFmtId="0" fontId="59" fillId="0" borderId="0" xfId="0" applyFont="1" applyAlignment="1">
      <alignment horizontal="right" vertical="center"/>
    </xf>
    <xf numFmtId="0" fontId="59" fillId="0" borderId="11" xfId="0" applyFont="1" applyBorder="1" applyAlignment="1">
      <alignment wrapText="1"/>
    </xf>
    <xf numFmtId="0" fontId="59" fillId="0" borderId="0" xfId="0" applyFont="1" applyAlignment="1">
      <alignment wrapText="1"/>
    </xf>
    <xf numFmtId="0" fontId="59" fillId="0" borderId="12" xfId="0" applyFont="1" applyBorder="1" applyAlignment="1">
      <alignment wrapText="1"/>
    </xf>
    <xf numFmtId="0" fontId="57" fillId="0" borderId="21" xfId="0" applyFont="1" applyBorder="1" applyAlignment="1">
      <alignment horizontal="center"/>
    </xf>
    <xf numFmtId="0" fontId="57" fillId="0" borderId="22" xfId="0" applyFont="1" applyBorder="1" applyAlignment="1">
      <alignment horizontal="center"/>
    </xf>
    <xf numFmtId="0" fontId="57" fillId="0" borderId="57" xfId="0" applyFont="1" applyBorder="1" applyAlignment="1">
      <alignment horizontal="center"/>
    </xf>
    <xf numFmtId="43" fontId="57" fillId="0" borderId="19" xfId="34" applyNumberFormat="1" applyFont="1" applyBorder="1" applyAlignment="1">
      <alignment horizontal="center"/>
    </xf>
    <xf numFmtId="43" fontId="57" fillId="0" borderId="23" xfId="34" applyNumberFormat="1" applyFont="1" applyBorder="1" applyAlignment="1">
      <alignment horizontal="center"/>
    </xf>
    <xf numFmtId="43" fontId="57" fillId="0" borderId="62" xfId="34" applyNumberFormat="1" applyFont="1" applyBorder="1" applyAlignment="1">
      <alignment horizontal="center"/>
    </xf>
    <xf numFmtId="43" fontId="57" fillId="0" borderId="28" xfId="34" applyNumberFormat="1" applyFont="1" applyBorder="1" applyAlignment="1">
      <alignment horizontal="center"/>
    </xf>
  </cellXfs>
  <cellStyles count="50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 2" xfId="265" xr:uid="{00000000-0005-0000-0000-00003A000000}"/>
    <cellStyle name="Comma0" xfId="172" xr:uid="{00000000-0005-0000-0000-00003B000000}"/>
    <cellStyle name="Currency" xfId="173" xr:uid="{00000000-0005-0000-0000-00003C000000}"/>
    <cellStyle name="Currency 2" xfId="262" xr:uid="{00000000-0005-0000-0000-00003D000000}"/>
    <cellStyle name="Currency 3" xfId="343" xr:uid="{00000000-0005-0000-0000-00003E000000}"/>
    <cellStyle name="Currency0" xfId="174" xr:uid="{00000000-0005-0000-0000-00003F000000}"/>
    <cellStyle name="Date" xfId="175" xr:uid="{00000000-0005-0000-0000-000040000000}"/>
    <cellStyle name="Encabezado 4 2" xfId="23" xr:uid="{00000000-0005-0000-0000-000041000000}"/>
    <cellStyle name="Encabezado 4 3" xfId="176" xr:uid="{00000000-0005-0000-0000-000042000000}"/>
    <cellStyle name="Énfasis1 2" xfId="24" xr:uid="{00000000-0005-0000-0000-000043000000}"/>
    <cellStyle name="Énfasis1 3" xfId="177" xr:uid="{00000000-0005-0000-0000-000044000000}"/>
    <cellStyle name="Énfasis2 2" xfId="25" xr:uid="{00000000-0005-0000-0000-000045000000}"/>
    <cellStyle name="Énfasis2 3" xfId="178" xr:uid="{00000000-0005-0000-0000-000046000000}"/>
    <cellStyle name="Énfasis3 2" xfId="26" xr:uid="{00000000-0005-0000-0000-000047000000}"/>
    <cellStyle name="Énfasis3 3" xfId="179" xr:uid="{00000000-0005-0000-0000-000048000000}"/>
    <cellStyle name="Énfasis4 2" xfId="27" xr:uid="{00000000-0005-0000-0000-000049000000}"/>
    <cellStyle name="Énfasis4 3" xfId="180" xr:uid="{00000000-0005-0000-0000-00004A000000}"/>
    <cellStyle name="Énfasis5 2" xfId="28" xr:uid="{00000000-0005-0000-0000-00004B000000}"/>
    <cellStyle name="Énfasis5 3" xfId="181" xr:uid="{00000000-0005-0000-0000-00004C000000}"/>
    <cellStyle name="Énfasis6 2" xfId="29" xr:uid="{00000000-0005-0000-0000-00004D000000}"/>
    <cellStyle name="Énfasis6 3" xfId="182" xr:uid="{00000000-0005-0000-0000-00004E000000}"/>
    <cellStyle name="Entrada 2" xfId="30" xr:uid="{00000000-0005-0000-0000-00004F000000}"/>
    <cellStyle name="Entrada 3" xfId="183" xr:uid="{00000000-0005-0000-0000-000050000000}"/>
    <cellStyle name="Estilo 1" xfId="31" xr:uid="{00000000-0005-0000-0000-000051000000}"/>
    <cellStyle name="Euro" xfId="32" xr:uid="{00000000-0005-0000-0000-000052000000}"/>
    <cellStyle name="Euro 2" xfId="359" xr:uid="{00000000-0005-0000-0000-000053000000}"/>
    <cellStyle name="Euro 3" xfId="273" xr:uid="{00000000-0005-0000-0000-000054000000}"/>
    <cellStyle name="F2" xfId="184" xr:uid="{00000000-0005-0000-0000-000055000000}"/>
    <cellStyle name="F3" xfId="185" xr:uid="{00000000-0005-0000-0000-000056000000}"/>
    <cellStyle name="F4" xfId="186" xr:uid="{00000000-0005-0000-0000-000057000000}"/>
    <cellStyle name="F5" xfId="187" xr:uid="{00000000-0005-0000-0000-000058000000}"/>
    <cellStyle name="F6" xfId="188" xr:uid="{00000000-0005-0000-0000-000059000000}"/>
    <cellStyle name="F7" xfId="189" xr:uid="{00000000-0005-0000-0000-00005A000000}"/>
    <cellStyle name="F8" xfId="190" xr:uid="{00000000-0005-0000-0000-00005B000000}"/>
    <cellStyle name="Fixed" xfId="191" xr:uid="{00000000-0005-0000-0000-00005C000000}"/>
    <cellStyle name="Heading 1" xfId="192" xr:uid="{00000000-0005-0000-0000-00005D000000}"/>
    <cellStyle name="Heading 2" xfId="193" xr:uid="{00000000-0005-0000-0000-00005E000000}"/>
    <cellStyle name="Heading1" xfId="194" xr:uid="{00000000-0005-0000-0000-00005F000000}"/>
    <cellStyle name="Heading2" xfId="195" xr:uid="{00000000-0005-0000-0000-000060000000}"/>
    <cellStyle name="Hipervínculo" xfId="256" builtinId="8"/>
    <cellStyle name="Incorrecto 2" xfId="33" xr:uid="{00000000-0005-0000-0000-000062000000}"/>
    <cellStyle name="Incorrecto 3" xfId="196" xr:uid="{00000000-0005-0000-0000-000063000000}"/>
    <cellStyle name="MILE DE MILLONES" xfId="197" xr:uid="{00000000-0005-0000-0000-000064000000}"/>
    <cellStyle name="MILE DE MILLONES 2" xfId="198" xr:uid="{00000000-0005-0000-0000-000065000000}"/>
    <cellStyle name="MILE DE MILLONES_PRESUPUESTO FASE III ABR-2015 Rev3" xfId="199" xr:uid="{00000000-0005-0000-0000-000066000000}"/>
    <cellStyle name="MILES" xfId="200" xr:uid="{00000000-0005-0000-0000-000067000000}"/>
    <cellStyle name="MILES 2" xfId="201" xr:uid="{00000000-0005-0000-0000-000068000000}"/>
    <cellStyle name="Millares" xfId="34" builtinId="3"/>
    <cellStyle name="Millares [0] 2" xfId="352" xr:uid="{00000000-0005-0000-0000-00006A000000}"/>
    <cellStyle name="Millares [0] 2 2" xfId="440" xr:uid="{00000000-0005-0000-0000-00006B000000}"/>
    <cellStyle name="Millares [0] 3" xfId="495" xr:uid="{56BF82C2-9CA6-4E03-A9F1-2968ED20E343}"/>
    <cellStyle name="Millares [2]" xfId="35" xr:uid="{00000000-0005-0000-0000-00006C000000}"/>
    <cellStyle name="Millares [2] 2" xfId="202" xr:uid="{00000000-0005-0000-0000-00006D000000}"/>
    <cellStyle name="Millares 10" xfId="36" xr:uid="{00000000-0005-0000-0000-00006E000000}"/>
    <cellStyle name="Millares 10 2" xfId="37" xr:uid="{00000000-0005-0000-0000-00006F000000}"/>
    <cellStyle name="Millares 10 2 2" xfId="361" xr:uid="{00000000-0005-0000-0000-000070000000}"/>
    <cellStyle name="Millares 10 2 3" xfId="275" xr:uid="{00000000-0005-0000-0000-000071000000}"/>
    <cellStyle name="Millares 10 3" xfId="360" xr:uid="{00000000-0005-0000-0000-000072000000}"/>
    <cellStyle name="Millares 10 4" xfId="274" xr:uid="{00000000-0005-0000-0000-000073000000}"/>
    <cellStyle name="Millares 11" xfId="38" xr:uid="{00000000-0005-0000-0000-000074000000}"/>
    <cellStyle name="Millares 11 2" xfId="203" xr:uid="{00000000-0005-0000-0000-000075000000}"/>
    <cellStyle name="Millares 11 2 2" xfId="427" xr:uid="{00000000-0005-0000-0000-000076000000}"/>
    <cellStyle name="Millares 11 2 3" xfId="339" xr:uid="{00000000-0005-0000-0000-000077000000}"/>
    <cellStyle name="Millares 11 3" xfId="362" xr:uid="{00000000-0005-0000-0000-000078000000}"/>
    <cellStyle name="Millares 11 4" xfId="276" xr:uid="{00000000-0005-0000-0000-000079000000}"/>
    <cellStyle name="Millares 12" xfId="125" xr:uid="{00000000-0005-0000-0000-00007A000000}"/>
    <cellStyle name="Millares 12 2" xfId="422" xr:uid="{00000000-0005-0000-0000-00007B000000}"/>
    <cellStyle name="Millares 12 3" xfId="334" xr:uid="{00000000-0005-0000-0000-00007C000000}"/>
    <cellStyle name="Millares 13" xfId="134" xr:uid="{00000000-0005-0000-0000-00007D000000}"/>
    <cellStyle name="Millares 13 2" xfId="426" xr:uid="{00000000-0005-0000-0000-00007E000000}"/>
    <cellStyle name="Millares 13 3" xfId="338" xr:uid="{00000000-0005-0000-0000-00007F000000}"/>
    <cellStyle name="Millares 13 4" xfId="457" xr:uid="{741D9BA0-6600-41F3-BCE2-C568C5E26F46}"/>
    <cellStyle name="Millares 2" xfId="39" xr:uid="{00000000-0005-0000-0000-000080000000}"/>
    <cellStyle name="Millares 2 2" xfId="40" xr:uid="{00000000-0005-0000-0000-000081000000}"/>
    <cellStyle name="Millares 2 2 2" xfId="364" xr:uid="{00000000-0005-0000-0000-000082000000}"/>
    <cellStyle name="Millares 2 2 2 2" xfId="477" xr:uid="{4C83487B-CEC5-4AC4-926A-8BC434B8EA66}"/>
    <cellStyle name="Millares 2 2 3" xfId="277" xr:uid="{00000000-0005-0000-0000-000083000000}"/>
    <cellStyle name="Millares 2 2 3 2" xfId="478" xr:uid="{AEB7E974-DA85-497B-A84C-6E51094EE6AE}"/>
    <cellStyle name="Millares 2 3" xfId="41" xr:uid="{00000000-0005-0000-0000-000084000000}"/>
    <cellStyle name="Millares 2 3 2" xfId="270" xr:uid="{00000000-0005-0000-0000-000085000000}"/>
    <cellStyle name="Millares 2 3 2 2" xfId="494" xr:uid="{3E7DEDAD-9444-47D6-A600-C1167F9CD8FB}"/>
    <cellStyle name="Millares 2 4" xfId="204" xr:uid="{00000000-0005-0000-0000-000086000000}"/>
    <cellStyle name="Millares 2 5" xfId="42" xr:uid="{00000000-0005-0000-0000-000087000000}"/>
    <cellStyle name="Millares 2 5 2" xfId="365" xr:uid="{00000000-0005-0000-0000-000088000000}"/>
    <cellStyle name="Millares 2 5 3" xfId="278" xr:uid="{00000000-0005-0000-0000-000089000000}"/>
    <cellStyle name="Millares 2 6" xfId="260" xr:uid="{00000000-0005-0000-0000-00008A000000}"/>
    <cellStyle name="Millares 2 6 2" xfId="437" xr:uid="{00000000-0005-0000-0000-00008B000000}"/>
    <cellStyle name="Millares 2 6 3" xfId="349" xr:uid="{00000000-0005-0000-0000-00008C000000}"/>
    <cellStyle name="Millares 2 7" xfId="363" xr:uid="{00000000-0005-0000-0000-00008D000000}"/>
    <cellStyle name="Millares 2_APU´S_NO_PREVISTOS (1)" xfId="205" xr:uid="{00000000-0005-0000-0000-00008E000000}"/>
    <cellStyle name="Millares 3" xfId="43" xr:uid="{00000000-0005-0000-0000-00008F000000}"/>
    <cellStyle name="Millares 3 2" xfId="44" xr:uid="{00000000-0005-0000-0000-000090000000}"/>
    <cellStyle name="Millares 3 2 2" xfId="367" xr:uid="{00000000-0005-0000-0000-000091000000}"/>
    <cellStyle name="Millares 3 2 3" xfId="279" xr:uid="{00000000-0005-0000-0000-000092000000}"/>
    <cellStyle name="Millares 3 3" xfId="45" xr:uid="{00000000-0005-0000-0000-000093000000}"/>
    <cellStyle name="Millares 3 3 2" xfId="368" xr:uid="{00000000-0005-0000-0000-000094000000}"/>
    <cellStyle name="Millares 3 3 3" xfId="280" xr:uid="{00000000-0005-0000-0000-000095000000}"/>
    <cellStyle name="Millares 3 4" xfId="46" xr:uid="{00000000-0005-0000-0000-000096000000}"/>
    <cellStyle name="Millares 3 4 2" xfId="369" xr:uid="{00000000-0005-0000-0000-000097000000}"/>
    <cellStyle name="Millares 3 4 3" xfId="281" xr:uid="{00000000-0005-0000-0000-000098000000}"/>
    <cellStyle name="Millares 3 5" xfId="47" xr:uid="{00000000-0005-0000-0000-000099000000}"/>
    <cellStyle name="Millares 3 5 2" xfId="370" xr:uid="{00000000-0005-0000-0000-00009A000000}"/>
    <cellStyle name="Millares 3 5 3" xfId="282" xr:uid="{00000000-0005-0000-0000-00009B000000}"/>
    <cellStyle name="Millares 3 6" xfId="267" xr:uid="{00000000-0005-0000-0000-00009C000000}"/>
    <cellStyle name="Millares 3 6 2" xfId="269" xr:uid="{00000000-0005-0000-0000-00009D000000}"/>
    <cellStyle name="Millares 3 6 2 2" xfId="433" xr:uid="{00000000-0005-0000-0000-00009E000000}"/>
    <cellStyle name="Millares 3 6 2 3" xfId="487" xr:uid="{A807644B-7E9E-4555-BCF7-1AD0875B74B5}"/>
    <cellStyle name="Millares 3 6 3" xfId="449" xr:uid="{00000000-0005-0000-0000-00009F000000}"/>
    <cellStyle name="Millares 3 6 4" xfId="345" xr:uid="{00000000-0005-0000-0000-0000A0000000}"/>
    <cellStyle name="Millares 3 6 5" xfId="465" xr:uid="{96918155-B7D2-4B6D-9E45-DFAF9B0D771A}"/>
    <cellStyle name="Millares 3 7" xfId="366" xr:uid="{00000000-0005-0000-0000-0000A1000000}"/>
    <cellStyle name="Millares 3 7 2" xfId="492" xr:uid="{FEE83401-DEE6-4189-88F0-AF429BDC133F}"/>
    <cellStyle name="Millares 3 7 2 2" xfId="499" xr:uid="{A41868D5-6999-4C7B-A0A9-F841418DDDDE}"/>
    <cellStyle name="Millares 4" xfId="48" xr:uid="{00000000-0005-0000-0000-0000A2000000}"/>
    <cellStyle name="Millares 4 2" xfId="49" xr:uid="{00000000-0005-0000-0000-0000A3000000}"/>
    <cellStyle name="Millares 4 2 2" xfId="372" xr:uid="{00000000-0005-0000-0000-0000A4000000}"/>
    <cellStyle name="Millares 4 2 3" xfId="284" xr:uid="{00000000-0005-0000-0000-0000A5000000}"/>
    <cellStyle name="Millares 4 3" xfId="206" xr:uid="{00000000-0005-0000-0000-0000A6000000}"/>
    <cellStyle name="Millares 4 3 2" xfId="428" xr:uid="{00000000-0005-0000-0000-0000A7000000}"/>
    <cellStyle name="Millares 4 3 3" xfId="340" xr:uid="{00000000-0005-0000-0000-0000A8000000}"/>
    <cellStyle name="Millares 4 4" xfId="371" xr:uid="{00000000-0005-0000-0000-0000A9000000}"/>
    <cellStyle name="Millares 4 5" xfId="283" xr:uid="{00000000-0005-0000-0000-0000AA000000}"/>
    <cellStyle name="Millares 4_APU´S_NO_PREVISTOS (1)" xfId="207" xr:uid="{00000000-0005-0000-0000-0000AB000000}"/>
    <cellStyle name="Millares 5" xfId="50" xr:uid="{00000000-0005-0000-0000-0000AC000000}"/>
    <cellStyle name="Millares 5 2" xfId="208" xr:uid="{00000000-0005-0000-0000-0000AD000000}"/>
    <cellStyle name="Millares 5 2 2" xfId="429" xr:uid="{00000000-0005-0000-0000-0000AE000000}"/>
    <cellStyle name="Millares 5 2 3" xfId="341" xr:uid="{00000000-0005-0000-0000-0000AF000000}"/>
    <cellStyle name="Millares 5 3" xfId="373" xr:uid="{00000000-0005-0000-0000-0000B0000000}"/>
    <cellStyle name="Millares 5 4" xfId="285" xr:uid="{00000000-0005-0000-0000-0000B1000000}"/>
    <cellStyle name="Millares 6" xfId="51" xr:uid="{00000000-0005-0000-0000-0000B2000000}"/>
    <cellStyle name="Millares 6 2" xfId="52" xr:uid="{00000000-0005-0000-0000-0000B3000000}"/>
    <cellStyle name="Millares 6 2 2" xfId="375" xr:uid="{00000000-0005-0000-0000-0000B4000000}"/>
    <cellStyle name="Millares 6 2 3" xfId="287" xr:uid="{00000000-0005-0000-0000-0000B5000000}"/>
    <cellStyle name="Millares 6 3" xfId="374" xr:uid="{00000000-0005-0000-0000-0000B6000000}"/>
    <cellStyle name="Millares 6 4" xfId="286" xr:uid="{00000000-0005-0000-0000-0000B7000000}"/>
    <cellStyle name="Millares 7" xfId="53" xr:uid="{00000000-0005-0000-0000-0000B8000000}"/>
    <cellStyle name="Millares 7 2" xfId="54" xr:uid="{00000000-0005-0000-0000-0000B9000000}"/>
    <cellStyle name="Millares 7 2 2" xfId="55" xr:uid="{00000000-0005-0000-0000-0000BA000000}"/>
    <cellStyle name="Millares 7 2 2 2" xfId="378" xr:uid="{00000000-0005-0000-0000-0000BB000000}"/>
    <cellStyle name="Millares 7 2 2 3" xfId="290" xr:uid="{00000000-0005-0000-0000-0000BC000000}"/>
    <cellStyle name="Millares 7 2 3" xfId="377" xr:uid="{00000000-0005-0000-0000-0000BD000000}"/>
    <cellStyle name="Millares 7 2 4" xfId="289" xr:uid="{00000000-0005-0000-0000-0000BE000000}"/>
    <cellStyle name="Millares 7 3" xfId="376" xr:uid="{00000000-0005-0000-0000-0000BF000000}"/>
    <cellStyle name="Millares 7 4" xfId="288" xr:uid="{00000000-0005-0000-0000-0000C0000000}"/>
    <cellStyle name="Millares 8" xfId="56" xr:uid="{00000000-0005-0000-0000-0000C1000000}"/>
    <cellStyle name="Millares 8 2" xfId="57" xr:uid="{00000000-0005-0000-0000-0000C2000000}"/>
    <cellStyle name="Millares 8 2 2" xfId="380" xr:uid="{00000000-0005-0000-0000-0000C3000000}"/>
    <cellStyle name="Millares 8 2 3" xfId="292" xr:uid="{00000000-0005-0000-0000-0000C4000000}"/>
    <cellStyle name="Millares 8 3" xfId="379" xr:uid="{00000000-0005-0000-0000-0000C5000000}"/>
    <cellStyle name="Millares 8 4" xfId="291" xr:uid="{00000000-0005-0000-0000-0000C6000000}"/>
    <cellStyle name="Millares 9" xfId="58" xr:uid="{00000000-0005-0000-0000-0000C7000000}"/>
    <cellStyle name="Millares 9 2" xfId="59" xr:uid="{00000000-0005-0000-0000-0000C8000000}"/>
    <cellStyle name="Millares 9 2 2" xfId="382" xr:uid="{00000000-0005-0000-0000-0000C9000000}"/>
    <cellStyle name="Millares 9 2 3" xfId="294" xr:uid="{00000000-0005-0000-0000-0000CA000000}"/>
    <cellStyle name="Millares 9 3" xfId="381" xr:uid="{00000000-0005-0000-0000-0000CB000000}"/>
    <cellStyle name="Millares 9 4" xfId="293" xr:uid="{00000000-0005-0000-0000-0000CC000000}"/>
    <cellStyle name="Millares_FORMULARIO 4 - M-OFERENTE PPTA ECONOMICA" xfId="60" xr:uid="{00000000-0005-0000-0000-0000CD000000}"/>
    <cellStyle name="Millares_FORMULARIO 4 - M-OFERENTE PPTA ECONOMICA 2" xfId="263" xr:uid="{00000000-0005-0000-0000-0000CE000000}"/>
    <cellStyle name="MILLONES" xfId="209" xr:uid="{00000000-0005-0000-0000-0000CF000000}"/>
    <cellStyle name="MILLONES 2" xfId="210" xr:uid="{00000000-0005-0000-0000-0000D0000000}"/>
    <cellStyle name="MILLONES_PRESUPUESTO FASE III ABR-2015 Rev3" xfId="211" xr:uid="{00000000-0005-0000-0000-0000D1000000}"/>
    <cellStyle name="Moneda" xfId="257" builtinId="4"/>
    <cellStyle name="Moneda [0] 2" xfId="348" xr:uid="{00000000-0005-0000-0000-0000D3000000}"/>
    <cellStyle name="Moneda [0] 2 2" xfId="436" xr:uid="{00000000-0005-0000-0000-0000D4000000}"/>
    <cellStyle name="Moneda [0] 2 3" xfId="480" xr:uid="{35824557-6C47-4AC4-A24F-4CB8663D4E09}"/>
    <cellStyle name="Moneda 10" xfId="474" xr:uid="{F21C14D1-5B05-40C5-90FE-781A7E5B53FC}"/>
    <cellStyle name="Moneda 10 2" xfId="61" xr:uid="{00000000-0005-0000-0000-0000D5000000}"/>
    <cellStyle name="Moneda 10 3" xfId="483" xr:uid="{05431DB9-7316-4B64-A42E-769B05EE0E4D}"/>
    <cellStyle name="Moneda 10 4" xfId="502" xr:uid="{AA9F237B-263B-471E-BFEE-7B873C7B511D}"/>
    <cellStyle name="Moneda 11" xfId="485" xr:uid="{F9CBA243-CB32-4E93-A6F6-4FF873221CB8}"/>
    <cellStyle name="Moneda 12" xfId="458" xr:uid="{EB575945-A15B-4661-8744-971513C13BEC}"/>
    <cellStyle name="Moneda 2" xfId="62" xr:uid="{00000000-0005-0000-0000-0000D6000000}"/>
    <cellStyle name="Moneda 2 10" xfId="212" xr:uid="{00000000-0005-0000-0000-0000D7000000}"/>
    <cellStyle name="Moneda 2 11" xfId="213" xr:uid="{00000000-0005-0000-0000-0000D8000000}"/>
    <cellStyle name="Moneda 2 12" xfId="214" xr:uid="{00000000-0005-0000-0000-0000D9000000}"/>
    <cellStyle name="Moneda 2 13" xfId="261" xr:uid="{00000000-0005-0000-0000-0000DA000000}"/>
    <cellStyle name="Moneda 2 13 2" xfId="481" xr:uid="{14AB36F4-B94C-4317-8DAE-F788FD2739B8}"/>
    <cellStyle name="Moneda 2 2" xfId="63" xr:uid="{00000000-0005-0000-0000-0000DB000000}"/>
    <cellStyle name="Moneda 2 2 2" xfId="64" xr:uid="{00000000-0005-0000-0000-0000DC000000}"/>
    <cellStyle name="Moneda 2 2 2 2" xfId="65" xr:uid="{00000000-0005-0000-0000-0000DD000000}"/>
    <cellStyle name="Moneda 2 2 2 2 2" xfId="129" xr:uid="{00000000-0005-0000-0000-0000DE000000}"/>
    <cellStyle name="Moneda 2 2 2 3" xfId="383" xr:uid="{00000000-0005-0000-0000-0000DF000000}"/>
    <cellStyle name="Moneda 2 2 2 4" xfId="295" xr:uid="{00000000-0005-0000-0000-0000E0000000}"/>
    <cellStyle name="Moneda 2 2 3" xfId="66" xr:uid="{00000000-0005-0000-0000-0000E1000000}"/>
    <cellStyle name="Moneda 2 2 3 2" xfId="384" xr:uid="{00000000-0005-0000-0000-0000E2000000}"/>
    <cellStyle name="Moneda 2 2 3 3" xfId="296" xr:uid="{00000000-0005-0000-0000-0000E3000000}"/>
    <cellStyle name="Moneda 2 2 4" xfId="67" xr:uid="{00000000-0005-0000-0000-0000E4000000}"/>
    <cellStyle name="Moneda 2 2 4 2" xfId="385" xr:uid="{00000000-0005-0000-0000-0000E5000000}"/>
    <cellStyle name="Moneda 2 2 4 3" xfId="297" xr:uid="{00000000-0005-0000-0000-0000E6000000}"/>
    <cellStyle name="Moneda 2 2 5" xfId="68" xr:uid="{00000000-0005-0000-0000-0000E7000000}"/>
    <cellStyle name="Moneda 2 2 5 2" xfId="386" xr:uid="{00000000-0005-0000-0000-0000E8000000}"/>
    <cellStyle name="Moneda 2 2 5 3" xfId="298" xr:uid="{00000000-0005-0000-0000-0000E9000000}"/>
    <cellStyle name="Moneda 2 2_APU´S_NO_PREVISTOS (1)" xfId="215" xr:uid="{00000000-0005-0000-0000-0000EA000000}"/>
    <cellStyle name="Moneda 2 3" xfId="69" xr:uid="{00000000-0005-0000-0000-0000EB000000}"/>
    <cellStyle name="Moneda 2 3 2" xfId="387" xr:uid="{00000000-0005-0000-0000-0000EC000000}"/>
    <cellStyle name="Moneda 2 3 3" xfId="299" xr:uid="{00000000-0005-0000-0000-0000ED000000}"/>
    <cellStyle name="Moneda 2 4" xfId="216" xr:uid="{00000000-0005-0000-0000-0000EE000000}"/>
    <cellStyle name="Moneda 2 5" xfId="217" xr:uid="{00000000-0005-0000-0000-0000EF000000}"/>
    <cellStyle name="Moneda 2 6" xfId="218" xr:uid="{00000000-0005-0000-0000-0000F0000000}"/>
    <cellStyle name="Moneda 2 7" xfId="219" xr:uid="{00000000-0005-0000-0000-0000F1000000}"/>
    <cellStyle name="Moneda 2 8" xfId="220" xr:uid="{00000000-0005-0000-0000-0000F2000000}"/>
    <cellStyle name="Moneda 2 9" xfId="221" xr:uid="{00000000-0005-0000-0000-0000F3000000}"/>
    <cellStyle name="Moneda 2_APU´S_NO_PREVISTOS (1)" xfId="222" xr:uid="{00000000-0005-0000-0000-0000F4000000}"/>
    <cellStyle name="Moneda 3" xfId="70" xr:uid="{00000000-0005-0000-0000-0000F5000000}"/>
    <cellStyle name="Moneda 3 11" xfId="479" xr:uid="{983E096E-8E67-4F74-82FE-4408748DA63E}"/>
    <cellStyle name="Moneda 3 2" xfId="351" xr:uid="{00000000-0005-0000-0000-0000F6000000}"/>
    <cellStyle name="Moneda 3 2 2" xfId="439" xr:uid="{00000000-0005-0000-0000-0000F7000000}"/>
    <cellStyle name="Moneda 3 3" xfId="388" xr:uid="{00000000-0005-0000-0000-0000F8000000}"/>
    <cellStyle name="Moneda 3 4" xfId="300" xr:uid="{00000000-0005-0000-0000-0000F9000000}"/>
    <cellStyle name="Moneda 3 4 2" xfId="482" xr:uid="{A8E90960-5F44-4D4E-B011-D2C8217C6A54}"/>
    <cellStyle name="Moneda 4" xfId="223" xr:uid="{00000000-0005-0000-0000-0000FA000000}"/>
    <cellStyle name="Moneda 5" xfId="355" xr:uid="{00000000-0005-0000-0000-0000FB000000}"/>
    <cellStyle name="Moneda 5 2" xfId="357" xr:uid="{00000000-0005-0000-0000-0000FC000000}"/>
    <cellStyle name="Moneda 5 2 2" xfId="444" xr:uid="{00000000-0005-0000-0000-0000FD000000}"/>
    <cellStyle name="Moneda 5 3" xfId="442" xr:uid="{00000000-0005-0000-0000-0000FE000000}"/>
    <cellStyle name="Moneda 5 4" xfId="462" xr:uid="{D8279BA1-DDF6-44B4-97B3-E0D15759BBEE}"/>
    <cellStyle name="Moneda 6" xfId="266" xr:uid="{00000000-0005-0000-0000-0000FF000000}"/>
    <cellStyle name="Moneda 6 2" xfId="431" xr:uid="{00000000-0005-0000-0000-000000010000}"/>
    <cellStyle name="Moneda 6 3" xfId="469" xr:uid="{58D7AA44-F26A-4DCF-BE90-41FDD4A99EA6}"/>
    <cellStyle name="Moneda 7" xfId="446" xr:uid="{00000000-0005-0000-0000-000001010000}"/>
    <cellStyle name="Moneda 8" xfId="447" xr:uid="{00000000-0005-0000-0000-000002010000}"/>
    <cellStyle name="Moneda 8 2" xfId="468" xr:uid="{30C59155-193B-46E2-B5F2-08B6C383AF01}"/>
    <cellStyle name="Moneda 9" xfId="460" xr:uid="{3CFF337E-F8F5-418F-ADD9-69AAB61ECEC2}"/>
    <cellStyle name="Monetario0" xfId="224" xr:uid="{00000000-0005-0000-0000-000003010000}"/>
    <cellStyle name="Neutral" xfId="71" builtinId="28" customBuiltin="1"/>
    <cellStyle name="Neutral 2" xfId="72" xr:uid="{00000000-0005-0000-0000-000005010000}"/>
    <cellStyle name="Neutral 3" xfId="225" xr:uid="{00000000-0005-0000-0000-000006010000}"/>
    <cellStyle name="No. punto" xfId="226" xr:uid="{00000000-0005-0000-0000-000007010000}"/>
    <cellStyle name="No. punto 2" xfId="227" xr:uid="{00000000-0005-0000-0000-000008010000}"/>
    <cellStyle name="Normal" xfId="0" builtinId="0"/>
    <cellStyle name="Normal 10" xfId="268" xr:uid="{00000000-0005-0000-0000-00000A010000}"/>
    <cellStyle name="Normal 10 2" xfId="432" xr:uid="{00000000-0005-0000-0000-00000B010000}"/>
    <cellStyle name="Normal 10 2 2" xfId="471" xr:uid="{AA146481-E558-4DB0-BA28-C45E6A726564}"/>
    <cellStyle name="Normal 10 2 3" xfId="488" xr:uid="{78A18F90-C39C-4EAE-8CCA-6F9546321124}"/>
    <cellStyle name="Normal 10 2 4" xfId="497" xr:uid="{C44A837E-22F5-42EB-8514-E9296E27F5BA}"/>
    <cellStyle name="Normal 10 3" xfId="271" xr:uid="{00000000-0005-0000-0000-00000C010000}"/>
    <cellStyle name="Normal 10 3 2" xfId="448" xr:uid="{00000000-0005-0000-0000-00000D010000}"/>
    <cellStyle name="Normal 10 3 3" xfId="489" xr:uid="{3E606553-E4E4-4891-82A8-8A316115F943}"/>
    <cellStyle name="Normal 10 4" xfId="344" xr:uid="{00000000-0005-0000-0000-00000E010000}"/>
    <cellStyle name="Normal 10 5" xfId="461" xr:uid="{2EA7CE95-501B-45CC-A322-3DFF7210B9D8}"/>
    <cellStyle name="Normal 10 6" xfId="486" xr:uid="{BFF623D1-7AEA-436B-A2ED-65B4C2C1E299}"/>
    <cellStyle name="Normal 10 7" xfId="496" xr:uid="{CC64D7EA-F885-4A95-B4CD-C85B45B2FDF8}"/>
    <cellStyle name="Normal 11" xfId="347" xr:uid="{00000000-0005-0000-0000-00000F010000}"/>
    <cellStyle name="Normal 11 2" xfId="435" xr:uid="{00000000-0005-0000-0000-000010010000}"/>
    <cellStyle name="Normal 11 3" xfId="484" xr:uid="{9BEB8AE1-76FC-450B-B0F4-0EC4A3C59D61}"/>
    <cellStyle name="Normal 12" xfId="353" xr:uid="{00000000-0005-0000-0000-000011010000}"/>
    <cellStyle name="Normal 12 2" xfId="358" xr:uid="{00000000-0005-0000-0000-000012010000}"/>
    <cellStyle name="Normal 12 2 2" xfId="445" xr:uid="{00000000-0005-0000-0000-000013010000}"/>
    <cellStyle name="Normal 12 2 3" xfId="476" xr:uid="{3A5F1732-9802-4B23-90FF-1D0F986CA96A}"/>
    <cellStyle name="Normal 12 3" xfId="441" xr:uid="{00000000-0005-0000-0000-000014010000}"/>
    <cellStyle name="Normal 12 4" xfId="491" xr:uid="{D93F6077-4DA6-4DC7-BE44-F7C009BEA55C}"/>
    <cellStyle name="Normal 12 4 2" xfId="498" xr:uid="{AE1EF9A8-6C4F-4F3E-8029-CFAADAB5DF2B}"/>
    <cellStyle name="Normal 13" xfId="501" xr:uid="{19D464FD-34C2-4260-865E-55969C7706EC}"/>
    <cellStyle name="Normal 16 2" xfId="466" xr:uid="{1F394C84-8B3E-48F7-AC25-163DD67FE335}"/>
    <cellStyle name="Normal 19" xfId="472" xr:uid="{EADD01DF-D33D-46E6-BE13-4121EDA78909}"/>
    <cellStyle name="Normal 2" xfId="73" xr:uid="{00000000-0005-0000-0000-000015010000}"/>
    <cellStyle name="Normal 2 10" xfId="74" xr:uid="{00000000-0005-0000-0000-000016010000}"/>
    <cellStyle name="Normal 2 10 2" xfId="75" xr:uid="{00000000-0005-0000-0000-000017010000}"/>
    <cellStyle name="Normal 2 10 2 2" xfId="135" xr:uid="{00000000-0005-0000-0000-000018010000}"/>
    <cellStyle name="Normal 2 10 3" xfId="126" xr:uid="{00000000-0005-0000-0000-000019010000}"/>
    <cellStyle name="Normal 2 10 4" xfId="473" xr:uid="{30A21D00-8B1E-4451-A168-33B1BBBB6DAC}"/>
    <cellStyle name="Normal 2 11" xfId="76" xr:uid="{00000000-0005-0000-0000-00001A010000}"/>
    <cellStyle name="Normal 2 11 2" xfId="389" xr:uid="{00000000-0005-0000-0000-00001B010000}"/>
    <cellStyle name="Normal 2 11 3" xfId="301" xr:uid="{00000000-0005-0000-0000-00001C010000}"/>
    <cellStyle name="Normal 2 12" xfId="77" xr:uid="{00000000-0005-0000-0000-00001D010000}"/>
    <cellStyle name="Normal 2 12 2" xfId="390" xr:uid="{00000000-0005-0000-0000-00001E010000}"/>
    <cellStyle name="Normal 2 12 3" xfId="302" xr:uid="{00000000-0005-0000-0000-00001F010000}"/>
    <cellStyle name="Normal 2 13" xfId="78" xr:uid="{00000000-0005-0000-0000-000020010000}"/>
    <cellStyle name="Normal 2 13 2" xfId="391" xr:uid="{00000000-0005-0000-0000-000021010000}"/>
    <cellStyle name="Normal 2 13 3" xfId="303" xr:uid="{00000000-0005-0000-0000-000022010000}"/>
    <cellStyle name="Normal 2 13 4" xfId="451" xr:uid="{D6CF9CDC-3C13-4E07-9627-B4657AFC2214}"/>
    <cellStyle name="Normal 2 14" xfId="354" xr:uid="{00000000-0005-0000-0000-000023010000}"/>
    <cellStyle name="Normal 2 14 2" xfId="464" xr:uid="{9CDCA232-B9DD-425E-9A93-0A990143E11B}"/>
    <cellStyle name="Normal 2 2" xfId="79" xr:uid="{00000000-0005-0000-0000-000024010000}"/>
    <cellStyle name="Normal 2 2 2" xfId="228" xr:uid="{00000000-0005-0000-0000-000025010000}"/>
    <cellStyle name="Normal 2 2 3" xfId="229" xr:uid="{00000000-0005-0000-0000-000026010000}"/>
    <cellStyle name="Normal 2 3" xfId="80" xr:uid="{00000000-0005-0000-0000-000027010000}"/>
    <cellStyle name="Normal 2 3 2" xfId="230" xr:uid="{00000000-0005-0000-0000-000028010000}"/>
    <cellStyle name="Normal 2 3 3" xfId="392" xr:uid="{00000000-0005-0000-0000-000029010000}"/>
    <cellStyle name="Normal 2 3 3 2" xfId="467" xr:uid="{71B4EAD9-8B03-4ABA-B223-468937FFA526}"/>
    <cellStyle name="Normal 2 3 4" xfId="304" xr:uid="{00000000-0005-0000-0000-00002A010000}"/>
    <cellStyle name="Normal 2 4" xfId="81" xr:uid="{00000000-0005-0000-0000-00002B010000}"/>
    <cellStyle name="Normal 2 4 2" xfId="393" xr:uid="{00000000-0005-0000-0000-00002C010000}"/>
    <cellStyle name="Normal 2 4 3" xfId="305" xr:uid="{00000000-0005-0000-0000-00002D010000}"/>
    <cellStyle name="Normal 2 5" xfId="82" xr:uid="{00000000-0005-0000-0000-00002E010000}"/>
    <cellStyle name="Normal 2 5 2" xfId="394" xr:uid="{00000000-0005-0000-0000-00002F010000}"/>
    <cellStyle name="Normal 2 5 3" xfId="306" xr:uid="{00000000-0005-0000-0000-000030010000}"/>
    <cellStyle name="Normal 2 6" xfId="83" xr:uid="{00000000-0005-0000-0000-000031010000}"/>
    <cellStyle name="Normal 2 6 2" xfId="395" xr:uid="{00000000-0005-0000-0000-000032010000}"/>
    <cellStyle name="Normal 2 6 3" xfId="307" xr:uid="{00000000-0005-0000-0000-000033010000}"/>
    <cellStyle name="Normal 2 7" xfId="84" xr:uid="{00000000-0005-0000-0000-000034010000}"/>
    <cellStyle name="Normal 2 7 2" xfId="396" xr:uid="{00000000-0005-0000-0000-000035010000}"/>
    <cellStyle name="Normal 2 7 3" xfId="308" xr:uid="{00000000-0005-0000-0000-000036010000}"/>
    <cellStyle name="Normal 2 8" xfId="85" xr:uid="{00000000-0005-0000-0000-000037010000}"/>
    <cellStyle name="Normal 2 8 2" xfId="397" xr:uid="{00000000-0005-0000-0000-000038010000}"/>
    <cellStyle name="Normal 2 8 3" xfId="309" xr:uid="{00000000-0005-0000-0000-000039010000}"/>
    <cellStyle name="Normal 2 9" xfId="86" xr:uid="{00000000-0005-0000-0000-00003A010000}"/>
    <cellStyle name="Normal 2 9 2" xfId="398" xr:uid="{00000000-0005-0000-0000-00003B010000}"/>
    <cellStyle name="Normal 2 9 3" xfId="310" xr:uid="{00000000-0005-0000-0000-00003C010000}"/>
    <cellStyle name="Normal 2_APU NO PREVISTOS MTTO" xfId="87" xr:uid="{00000000-0005-0000-0000-00003D010000}"/>
    <cellStyle name="Normal 29" xfId="88" xr:uid="{00000000-0005-0000-0000-00003E010000}"/>
    <cellStyle name="Normal 29 2" xfId="399" xr:uid="{00000000-0005-0000-0000-00003F010000}"/>
    <cellStyle name="Normal 29 3" xfId="311" xr:uid="{00000000-0005-0000-0000-000040010000}"/>
    <cellStyle name="Normal 29 4" xfId="452" xr:uid="{1B9E32CD-3662-4AAB-955D-A3D41B41A5B1}"/>
    <cellStyle name="Normal 3" xfId="89" xr:uid="{00000000-0005-0000-0000-000041010000}"/>
    <cellStyle name="Normal 3 11" xfId="130" xr:uid="{00000000-0005-0000-0000-000042010000}"/>
    <cellStyle name="Normal 3 11 2" xfId="259" xr:uid="{00000000-0005-0000-0000-000043010000}"/>
    <cellStyle name="Normal 3 11 2 2" xfId="424" xr:uid="{00000000-0005-0000-0000-000044010000}"/>
    <cellStyle name="Normal 3 11 2 3" xfId="475" xr:uid="{FD0A6BAB-F8A5-4F01-A0F5-48301BFDDDA2}"/>
    <cellStyle name="Normal 3 11 3" xfId="336" xr:uid="{00000000-0005-0000-0000-000045010000}"/>
    <cellStyle name="Normal 3 11 4" xfId="455" xr:uid="{2AA41708-4103-4D8D-80DB-147281407B06}"/>
    <cellStyle name="Normal 3 11 5" xfId="493" xr:uid="{849DFB40-E1FB-4163-A1B0-7DA569C49FE2}"/>
    <cellStyle name="Normal 3 11 5 2" xfId="500" xr:uid="{C6E12509-9F69-4727-AAFF-FBD196BF72BF}"/>
    <cellStyle name="Normal 3 2" xfId="90" xr:uid="{00000000-0005-0000-0000-000046010000}"/>
    <cellStyle name="Normal 3 2 2" xfId="128" xr:uid="{00000000-0005-0000-0000-000047010000}"/>
    <cellStyle name="Normal 3 3" xfId="231" xr:uid="{00000000-0005-0000-0000-000048010000}"/>
    <cellStyle name="Normal 3 3 2" xfId="430" xr:uid="{00000000-0005-0000-0000-000049010000}"/>
    <cellStyle name="Normal 3 3 3" xfId="342" xr:uid="{00000000-0005-0000-0000-00004A010000}"/>
    <cellStyle name="Normal 3 3 4" xfId="459" xr:uid="{37A0584B-28DB-420E-B404-BA61491420AC}"/>
    <cellStyle name="Normal 3 4" xfId="258" xr:uid="{00000000-0005-0000-0000-00004B010000}"/>
    <cellStyle name="Normal 3 4 2" xfId="400" xr:uid="{00000000-0005-0000-0000-00004C010000}"/>
    <cellStyle name="Normal 3 5" xfId="312" xr:uid="{00000000-0005-0000-0000-00004D010000}"/>
    <cellStyle name="Normal 3 6" xfId="453" xr:uid="{BAECBB08-9D4B-44A9-B4D2-15A9A00ED794}"/>
    <cellStyle name="Normal 3_APU´S_NO_PREVISTOS (1)" xfId="232" xr:uid="{00000000-0005-0000-0000-00004E010000}"/>
    <cellStyle name="Normal 4" xfId="91" xr:uid="{00000000-0005-0000-0000-00004F010000}"/>
    <cellStyle name="Normal 4 2" xfId="92" xr:uid="{00000000-0005-0000-0000-000050010000}"/>
    <cellStyle name="Normal 4 2 2" xfId="233" xr:uid="{00000000-0005-0000-0000-000051010000}"/>
    <cellStyle name="Normal 5" xfId="133" xr:uid="{00000000-0005-0000-0000-000052010000}"/>
    <cellStyle name="Normal 5 2" xfId="425" xr:uid="{00000000-0005-0000-0000-000053010000}"/>
    <cellStyle name="Normal 5 3" xfId="337" xr:uid="{00000000-0005-0000-0000-000054010000}"/>
    <cellStyle name="Normal 5 4" xfId="456" xr:uid="{87BE8155-6B23-4DE3-AB30-35D77590B838}"/>
    <cellStyle name="Normal 6" xfId="234" xr:uid="{00000000-0005-0000-0000-000055010000}"/>
    <cellStyle name="Normal 6 2" xfId="235" xr:uid="{00000000-0005-0000-0000-000056010000}"/>
    <cellStyle name="Normal 7" xfId="236" xr:uid="{00000000-0005-0000-0000-000057010000}"/>
    <cellStyle name="Normal 8" xfId="237" xr:uid="{00000000-0005-0000-0000-000058010000}"/>
    <cellStyle name="Normal 9" xfId="238" xr:uid="{00000000-0005-0000-0000-000059010000}"/>
    <cellStyle name="Normal 9 2" xfId="132" xr:uid="{00000000-0005-0000-0000-00005A010000}"/>
    <cellStyle name="Normal_modelo ACTA OBRA y MODIFICACION" xfId="255" xr:uid="{00000000-0005-0000-0000-00005B010000}"/>
    <cellStyle name="Normal_PTO OFICIAL PREPLIEGO (CORREGIDO) 2" xfId="131" xr:uid="{00000000-0005-0000-0000-00005C010000}"/>
    <cellStyle name="Notas 2" xfId="93" xr:uid="{00000000-0005-0000-0000-00005D010000}"/>
    <cellStyle name="Notas 2 2" xfId="401" xr:uid="{00000000-0005-0000-0000-00005E010000}"/>
    <cellStyle name="Notas 2 3" xfId="313" xr:uid="{00000000-0005-0000-0000-00005F010000}"/>
    <cellStyle name="Notas 3" xfId="239" xr:uid="{00000000-0005-0000-0000-000060010000}"/>
    <cellStyle name="Percent" xfId="240" xr:uid="{00000000-0005-0000-0000-000061010000}"/>
    <cellStyle name="Percent 2" xfId="264" xr:uid="{00000000-0005-0000-0000-000062010000}"/>
    <cellStyle name="Porcentaje" xfId="95" builtinId="5"/>
    <cellStyle name="Porcentaje 2" xfId="241" xr:uid="{00000000-0005-0000-0000-000064010000}"/>
    <cellStyle name="Porcentaje 3" xfId="94" xr:uid="{00000000-0005-0000-0000-000065010000}"/>
    <cellStyle name="Porcentaje 4" xfId="242" xr:uid="{00000000-0005-0000-0000-000066010000}"/>
    <cellStyle name="Porcentaje 5" xfId="243" xr:uid="{00000000-0005-0000-0000-000067010000}"/>
    <cellStyle name="Porcentaje 5 2" xfId="244" xr:uid="{00000000-0005-0000-0000-000068010000}"/>
    <cellStyle name="Porcentaje 6" xfId="346" xr:uid="{00000000-0005-0000-0000-000069010000}"/>
    <cellStyle name="Porcentaje 6 2" xfId="434" xr:uid="{00000000-0005-0000-0000-00006A010000}"/>
    <cellStyle name="Porcentaje 6 3" xfId="272" xr:uid="{00000000-0005-0000-0000-00006B010000}"/>
    <cellStyle name="Porcentaje 6 3 2" xfId="450" xr:uid="{00000000-0005-0000-0000-00006C010000}"/>
    <cellStyle name="Porcentaje 6 3 3" xfId="490" xr:uid="{D9318987-1A41-49FA-87DD-3825A39B3265}"/>
    <cellStyle name="Porcentaje 6 4" xfId="463" xr:uid="{0034E11D-9A91-46D5-B1FB-BAB62729F053}"/>
    <cellStyle name="Porcentaje 7" xfId="350" xr:uid="{00000000-0005-0000-0000-00006D010000}"/>
    <cellStyle name="Porcentaje 7 2" xfId="438" xr:uid="{00000000-0005-0000-0000-00006E010000}"/>
    <cellStyle name="Porcentaje 8" xfId="356" xr:uid="{00000000-0005-0000-0000-00006F010000}"/>
    <cellStyle name="Porcentaje 8 2" xfId="443" xr:uid="{00000000-0005-0000-0000-000070010000}"/>
    <cellStyle name="Porcentaje 9 2" xfId="470" xr:uid="{748E204C-79EA-444A-9893-509D4B38C4E3}"/>
    <cellStyle name="Porcentual 2" xfId="96" xr:uid="{00000000-0005-0000-0000-000071010000}"/>
    <cellStyle name="Porcentual 2 10" xfId="97" xr:uid="{00000000-0005-0000-0000-000072010000}"/>
    <cellStyle name="Porcentual 2 10 2" xfId="98" xr:uid="{00000000-0005-0000-0000-000073010000}"/>
    <cellStyle name="Porcentual 2 10 2 2" xfId="404" xr:uid="{00000000-0005-0000-0000-000074010000}"/>
    <cellStyle name="Porcentual 2 10 2 3" xfId="316" xr:uid="{00000000-0005-0000-0000-000075010000}"/>
    <cellStyle name="Porcentual 2 10 3" xfId="403" xr:uid="{00000000-0005-0000-0000-000076010000}"/>
    <cellStyle name="Porcentual 2 10 4" xfId="315" xr:uid="{00000000-0005-0000-0000-000077010000}"/>
    <cellStyle name="Porcentual 2 11" xfId="99" xr:uid="{00000000-0005-0000-0000-000078010000}"/>
    <cellStyle name="Porcentual 2 11 2" xfId="405" xr:uid="{00000000-0005-0000-0000-000079010000}"/>
    <cellStyle name="Porcentual 2 11 3" xfId="317" xr:uid="{00000000-0005-0000-0000-00007A010000}"/>
    <cellStyle name="Porcentual 2 12" xfId="100" xr:uid="{00000000-0005-0000-0000-00007B010000}"/>
    <cellStyle name="Porcentual 2 12 2" xfId="406" xr:uid="{00000000-0005-0000-0000-00007C010000}"/>
    <cellStyle name="Porcentual 2 12 3" xfId="318" xr:uid="{00000000-0005-0000-0000-00007D010000}"/>
    <cellStyle name="Porcentual 2 13" xfId="402" xr:uid="{00000000-0005-0000-0000-00007E010000}"/>
    <cellStyle name="Porcentual 2 14" xfId="314" xr:uid="{00000000-0005-0000-0000-00007F010000}"/>
    <cellStyle name="Porcentual 2 15" xfId="454" xr:uid="{69072C97-1D7E-48D0-AB07-AB9BC9B6A353}"/>
    <cellStyle name="Porcentual 2 2" xfId="101" xr:uid="{00000000-0005-0000-0000-000080010000}"/>
    <cellStyle name="Porcentual 2 2 2" xfId="407" xr:uid="{00000000-0005-0000-0000-000081010000}"/>
    <cellStyle name="Porcentual 2 2 3" xfId="319" xr:uid="{00000000-0005-0000-0000-000082010000}"/>
    <cellStyle name="Porcentual 2 3" xfId="102" xr:uid="{00000000-0005-0000-0000-000083010000}"/>
    <cellStyle name="Porcentual 2 3 2" xfId="408" xr:uid="{00000000-0005-0000-0000-000084010000}"/>
    <cellStyle name="Porcentual 2 3 3" xfId="320" xr:uid="{00000000-0005-0000-0000-000085010000}"/>
    <cellStyle name="Porcentual 2 4" xfId="103" xr:uid="{00000000-0005-0000-0000-000086010000}"/>
    <cellStyle name="Porcentual 2 4 2" xfId="409" xr:uid="{00000000-0005-0000-0000-000087010000}"/>
    <cellStyle name="Porcentual 2 4 3" xfId="321" xr:uid="{00000000-0005-0000-0000-000088010000}"/>
    <cellStyle name="Porcentual 2 5" xfId="104" xr:uid="{00000000-0005-0000-0000-000089010000}"/>
    <cellStyle name="Porcentual 2 5 2" xfId="410" xr:uid="{00000000-0005-0000-0000-00008A010000}"/>
    <cellStyle name="Porcentual 2 5 3" xfId="322" xr:uid="{00000000-0005-0000-0000-00008B010000}"/>
    <cellStyle name="Porcentual 2 6" xfId="105" xr:uid="{00000000-0005-0000-0000-00008C010000}"/>
    <cellStyle name="Porcentual 2 6 2" xfId="411" xr:uid="{00000000-0005-0000-0000-00008D010000}"/>
    <cellStyle name="Porcentual 2 6 3" xfId="323" xr:uid="{00000000-0005-0000-0000-00008E010000}"/>
    <cellStyle name="Porcentual 2 7" xfId="106" xr:uid="{00000000-0005-0000-0000-00008F010000}"/>
    <cellStyle name="Porcentual 2 7 2" xfId="412" xr:uid="{00000000-0005-0000-0000-000090010000}"/>
    <cellStyle name="Porcentual 2 7 3" xfId="324" xr:uid="{00000000-0005-0000-0000-000091010000}"/>
    <cellStyle name="Porcentual 2 8" xfId="107" xr:uid="{00000000-0005-0000-0000-000092010000}"/>
    <cellStyle name="Porcentual 2 8 2" xfId="413" xr:uid="{00000000-0005-0000-0000-000093010000}"/>
    <cellStyle name="Porcentual 2 8 3" xfId="325" xr:uid="{00000000-0005-0000-0000-000094010000}"/>
    <cellStyle name="Porcentual 2 9" xfId="108" xr:uid="{00000000-0005-0000-0000-000095010000}"/>
    <cellStyle name="Porcentual 2 9 2" xfId="414" xr:uid="{00000000-0005-0000-0000-000096010000}"/>
    <cellStyle name="Porcentual 2 9 3" xfId="326" xr:uid="{00000000-0005-0000-0000-000097010000}"/>
    <cellStyle name="Porcentual 3" xfId="109" xr:uid="{00000000-0005-0000-0000-000098010000}"/>
    <cellStyle name="Porcentual 3 2" xfId="415" xr:uid="{00000000-0005-0000-0000-000099010000}"/>
    <cellStyle name="Porcentual 3 3" xfId="327" xr:uid="{00000000-0005-0000-0000-00009A010000}"/>
    <cellStyle name="Porcentual 4" xfId="110" xr:uid="{00000000-0005-0000-0000-00009B010000}"/>
    <cellStyle name="Porcentual 4 2" xfId="111" xr:uid="{00000000-0005-0000-0000-00009C010000}"/>
    <cellStyle name="Porcentual 4 2 2" xfId="417" xr:uid="{00000000-0005-0000-0000-00009D010000}"/>
    <cellStyle name="Porcentual 4 2 3" xfId="329" xr:uid="{00000000-0005-0000-0000-00009E010000}"/>
    <cellStyle name="Porcentual 4 3" xfId="416" xr:uid="{00000000-0005-0000-0000-00009F010000}"/>
    <cellStyle name="Porcentual 4 4" xfId="328" xr:uid="{00000000-0005-0000-0000-0000A0010000}"/>
    <cellStyle name="Porcentual 5" xfId="112" xr:uid="{00000000-0005-0000-0000-0000A1010000}"/>
    <cellStyle name="Porcentual 5 2" xfId="245" xr:uid="{00000000-0005-0000-0000-0000A2010000}"/>
    <cellStyle name="Porcentual 5 3" xfId="418" xr:uid="{00000000-0005-0000-0000-0000A3010000}"/>
    <cellStyle name="Porcentual 5 4" xfId="330" xr:uid="{00000000-0005-0000-0000-0000A4010000}"/>
    <cellStyle name="Porcentual 6" xfId="113" xr:uid="{00000000-0005-0000-0000-0000A5010000}"/>
    <cellStyle name="Porcentual 6 2" xfId="114" xr:uid="{00000000-0005-0000-0000-0000A6010000}"/>
    <cellStyle name="Porcentual 6 2 2" xfId="420" xr:uid="{00000000-0005-0000-0000-0000A7010000}"/>
    <cellStyle name="Porcentual 6 2 3" xfId="332" xr:uid="{00000000-0005-0000-0000-0000A8010000}"/>
    <cellStyle name="Porcentual 6 3" xfId="419" xr:uid="{00000000-0005-0000-0000-0000A9010000}"/>
    <cellStyle name="Porcentual 6 4" xfId="331" xr:uid="{00000000-0005-0000-0000-0000AA010000}"/>
    <cellStyle name="Porcentual 7" xfId="115" xr:uid="{00000000-0005-0000-0000-0000AB010000}"/>
    <cellStyle name="Porcentual 7 2" xfId="421" xr:uid="{00000000-0005-0000-0000-0000AC010000}"/>
    <cellStyle name="Porcentual 7 3" xfId="333" xr:uid="{00000000-0005-0000-0000-0000AD010000}"/>
    <cellStyle name="Porcentual 8" xfId="127" xr:uid="{00000000-0005-0000-0000-0000AE010000}"/>
    <cellStyle name="Porcentual 8 2" xfId="423" xr:uid="{00000000-0005-0000-0000-0000AF010000}"/>
    <cellStyle name="Porcentual 8 3" xfId="335" xr:uid="{00000000-0005-0000-0000-0000B0010000}"/>
    <cellStyle name="resaltado" xfId="246" xr:uid="{00000000-0005-0000-0000-0000B1010000}"/>
    <cellStyle name="Salida 2" xfId="116" xr:uid="{00000000-0005-0000-0000-0000B2010000}"/>
    <cellStyle name="Salida 3" xfId="247" xr:uid="{00000000-0005-0000-0000-0000B3010000}"/>
    <cellStyle name="Texto de advertencia 2" xfId="117" xr:uid="{00000000-0005-0000-0000-0000B4010000}"/>
    <cellStyle name="Texto de advertencia 3" xfId="248" xr:uid="{00000000-0005-0000-0000-0000B5010000}"/>
    <cellStyle name="Texto explicativo 2" xfId="118" xr:uid="{00000000-0005-0000-0000-0000B6010000}"/>
    <cellStyle name="Texto explicativo 3" xfId="249" xr:uid="{00000000-0005-0000-0000-0000B7010000}"/>
    <cellStyle name="Título 1 2" xfId="119" xr:uid="{00000000-0005-0000-0000-0000B8010000}"/>
    <cellStyle name="Título 1 3" xfId="250" xr:uid="{00000000-0005-0000-0000-0000B9010000}"/>
    <cellStyle name="Título 2 2" xfId="120" xr:uid="{00000000-0005-0000-0000-0000BA010000}"/>
    <cellStyle name="Título 2 3" xfId="251" xr:uid="{00000000-0005-0000-0000-0000BB010000}"/>
    <cellStyle name="Título 3 2" xfId="121" xr:uid="{00000000-0005-0000-0000-0000BC010000}"/>
    <cellStyle name="Título 3 3" xfId="252" xr:uid="{00000000-0005-0000-0000-0000BD010000}"/>
    <cellStyle name="Título 4" xfId="122" xr:uid="{00000000-0005-0000-0000-0000BE010000}"/>
    <cellStyle name="Título 5" xfId="253" xr:uid="{00000000-0005-0000-0000-0000BF010000}"/>
    <cellStyle name="Total" xfId="123" builtinId="25" customBuiltin="1"/>
    <cellStyle name="Total 2" xfId="124" xr:uid="{00000000-0005-0000-0000-0000C1010000}"/>
    <cellStyle name="Total 3" xfId="254" xr:uid="{00000000-0005-0000-0000-0000C2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microsoft.com/office/2007/relationships/hdphoto" Target="../media/hdphoto1.wdp"/><Relationship Id="rId1" Type="http://schemas.openxmlformats.org/officeDocument/2006/relationships/image" Target="../media/image14.png"/><Relationship Id="rId4"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4.png"/><Relationship Id="rId13" Type="http://schemas.microsoft.com/office/2007/relationships/hdphoto" Target="../media/hdphoto7.wdp"/><Relationship Id="rId18" Type="http://schemas.openxmlformats.org/officeDocument/2006/relationships/image" Target="../media/image29.png"/><Relationship Id="rId26" Type="http://schemas.openxmlformats.org/officeDocument/2006/relationships/image" Target="../media/image33.png"/><Relationship Id="rId3" Type="http://schemas.microsoft.com/office/2007/relationships/hdphoto" Target="../media/hdphoto2.wdp"/><Relationship Id="rId21" Type="http://schemas.microsoft.com/office/2007/relationships/hdphoto" Target="../media/hdphoto11.wdp"/><Relationship Id="rId7" Type="http://schemas.microsoft.com/office/2007/relationships/hdphoto" Target="../media/hdphoto4.wdp"/><Relationship Id="rId12" Type="http://schemas.openxmlformats.org/officeDocument/2006/relationships/image" Target="../media/image26.png"/><Relationship Id="rId17" Type="http://schemas.microsoft.com/office/2007/relationships/hdphoto" Target="../media/hdphoto9.wdp"/><Relationship Id="rId25" Type="http://schemas.microsoft.com/office/2007/relationships/hdphoto" Target="../media/hdphoto13.wdp"/><Relationship Id="rId2" Type="http://schemas.openxmlformats.org/officeDocument/2006/relationships/image" Target="../media/image21.png"/><Relationship Id="rId16" Type="http://schemas.openxmlformats.org/officeDocument/2006/relationships/image" Target="../media/image28.png"/><Relationship Id="rId20" Type="http://schemas.openxmlformats.org/officeDocument/2006/relationships/image" Target="../media/image30.png"/><Relationship Id="rId29" Type="http://schemas.microsoft.com/office/2007/relationships/hdphoto" Target="../media/hdphoto15.wdp"/><Relationship Id="rId1" Type="http://schemas.openxmlformats.org/officeDocument/2006/relationships/image" Target="../media/image20.png"/><Relationship Id="rId6" Type="http://schemas.openxmlformats.org/officeDocument/2006/relationships/image" Target="../media/image23.png"/><Relationship Id="rId11" Type="http://schemas.microsoft.com/office/2007/relationships/hdphoto" Target="../media/hdphoto6.wdp"/><Relationship Id="rId24" Type="http://schemas.openxmlformats.org/officeDocument/2006/relationships/image" Target="../media/image32.png"/><Relationship Id="rId32" Type="http://schemas.openxmlformats.org/officeDocument/2006/relationships/image" Target="../media/image36.png"/><Relationship Id="rId5" Type="http://schemas.microsoft.com/office/2007/relationships/hdphoto" Target="../media/hdphoto3.wdp"/><Relationship Id="rId15" Type="http://schemas.microsoft.com/office/2007/relationships/hdphoto" Target="../media/hdphoto8.wdp"/><Relationship Id="rId23" Type="http://schemas.microsoft.com/office/2007/relationships/hdphoto" Target="../media/hdphoto12.wdp"/><Relationship Id="rId28" Type="http://schemas.openxmlformats.org/officeDocument/2006/relationships/image" Target="../media/image34.png"/><Relationship Id="rId10" Type="http://schemas.openxmlformats.org/officeDocument/2006/relationships/image" Target="../media/image25.png"/><Relationship Id="rId19" Type="http://schemas.microsoft.com/office/2007/relationships/hdphoto" Target="../media/hdphoto10.wdp"/><Relationship Id="rId31" Type="http://schemas.microsoft.com/office/2007/relationships/hdphoto" Target="../media/hdphoto16.wdp"/><Relationship Id="rId4" Type="http://schemas.openxmlformats.org/officeDocument/2006/relationships/image" Target="../media/image22.png"/><Relationship Id="rId9" Type="http://schemas.microsoft.com/office/2007/relationships/hdphoto" Target="../media/hdphoto5.wdp"/><Relationship Id="rId14" Type="http://schemas.openxmlformats.org/officeDocument/2006/relationships/image" Target="../media/image27.png"/><Relationship Id="rId22" Type="http://schemas.openxmlformats.org/officeDocument/2006/relationships/image" Target="../media/image31.png"/><Relationship Id="rId27" Type="http://schemas.microsoft.com/office/2007/relationships/hdphoto" Target="../media/hdphoto14.wdp"/><Relationship Id="rId30" Type="http://schemas.openxmlformats.org/officeDocument/2006/relationships/image" Target="../media/image35.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7.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8.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8.jpeg"/></Relationships>
</file>

<file path=xl/drawings/drawing1.xml><?xml version="1.0" encoding="utf-8"?>
<xdr:wsDr xmlns:xdr="http://schemas.openxmlformats.org/drawingml/2006/spreadsheetDrawing" xmlns:a="http://schemas.openxmlformats.org/drawingml/2006/main">
  <xdr:twoCellAnchor editAs="oneCell">
    <xdr:from>
      <xdr:col>5</xdr:col>
      <xdr:colOff>152400</xdr:colOff>
      <xdr:row>16</xdr:row>
      <xdr:rowOff>142875</xdr:rowOff>
    </xdr:from>
    <xdr:to>
      <xdr:col>5</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9BF2A25-E403-4123-8BFC-FDFE5EF6EB61}"/>
            </a:ext>
          </a:extLst>
        </xdr:cNvPr>
        <xdr:cNvSpPr/>
      </xdr:nvSpPr>
      <xdr:spPr bwMode="auto">
        <a:xfrm>
          <a:off x="4648200"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16</xdr:row>
      <xdr:rowOff>142875</xdr:rowOff>
    </xdr:from>
    <xdr:to>
      <xdr:col>9</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ABBB8F9-FBC4-4F7C-867B-861E1BACD5D1}"/>
            </a:ext>
          </a:extLst>
        </xdr:cNvPr>
        <xdr:cNvSpPr/>
      </xdr:nvSpPr>
      <xdr:spPr bwMode="auto">
        <a:xfrm>
          <a:off x="8277225"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724893</xdr:colOff>
      <xdr:row>1</xdr:row>
      <xdr:rowOff>64324</xdr:rowOff>
    </xdr:from>
    <xdr:to>
      <xdr:col>13</xdr:col>
      <xdr:colOff>919020</xdr:colOff>
      <xdr:row>4</xdr:row>
      <xdr:rowOff>94012</xdr:rowOff>
    </xdr:to>
    <xdr:pic>
      <xdr:nvPicPr>
        <xdr:cNvPr id="4" name="Imagen 3">
          <a:extLst>
            <a:ext uri="{FF2B5EF4-FFF2-40B4-BE49-F238E27FC236}">
              <a16:creationId xmlns:a16="http://schemas.microsoft.com/office/drawing/2014/main" id="{6116FB4D-2EC1-4FF3-94BA-3206F681F76E}"/>
            </a:ext>
          </a:extLst>
        </xdr:cNvPr>
        <xdr:cNvPicPr>
          <a:picLocks noChangeAspect="1"/>
        </xdr:cNvPicPr>
      </xdr:nvPicPr>
      <xdr:blipFill rotWithShape="1">
        <a:blip xmlns:r="http://schemas.openxmlformats.org/officeDocument/2006/relationships" r:embed="rId1"/>
        <a:srcRect t="-1" r="61543" b="-5874"/>
        <a:stretch/>
      </xdr:blipFill>
      <xdr:spPr>
        <a:xfrm>
          <a:off x="10154643" y="254824"/>
          <a:ext cx="3442152" cy="696438"/>
        </a:xfrm>
        <a:prstGeom prst="rect">
          <a:avLst/>
        </a:prstGeom>
      </xdr:spPr>
    </xdr:pic>
    <xdr:clientData/>
  </xdr:twoCellAnchor>
  <xdr:oneCellAnchor>
    <xdr:from>
      <xdr:col>5</xdr:col>
      <xdr:colOff>152400</xdr:colOff>
      <xdr:row>1067</xdr:row>
      <xdr:rowOff>0</xdr:rowOff>
    </xdr:from>
    <xdr:ext cx="295275" cy="241301"/>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931FCD52-979D-43FC-8C05-DC75F283CD9F}"/>
            </a:ext>
          </a:extLst>
        </xdr:cNvPr>
        <xdr:cNvSpPr/>
      </xdr:nvSpPr>
      <xdr:spPr bwMode="auto">
        <a:xfrm>
          <a:off x="4648200" y="16392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6B2664CA-8350-431E-AEA2-88A84AC978EC}"/>
            </a:ext>
          </a:extLst>
        </xdr:cNvPr>
        <xdr:cNvSpPr/>
      </xdr:nvSpPr>
      <xdr:spPr bwMode="auto">
        <a:xfrm>
          <a:off x="8277225" y="16392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7A731D5C-6ACF-4CAA-BEE9-93361B244A05}"/>
            </a:ext>
          </a:extLst>
        </xdr:cNvPr>
        <xdr:cNvSpPr/>
      </xdr:nvSpPr>
      <xdr:spPr bwMode="auto">
        <a:xfrm>
          <a:off x="4648200" y="16392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8" name="Check Box 6" hidden="1">
          <a:extLst>
            <a:ext uri="{63B3BB69-23CF-44E3-9099-C40C66FF867C}">
              <a14:compatExt xmlns:a14="http://schemas.microsoft.com/office/drawing/2010/main" spid="_x0000_s2052"/>
            </a:ext>
            <a:ext uri="{FF2B5EF4-FFF2-40B4-BE49-F238E27FC236}">
              <a16:creationId xmlns:a16="http://schemas.microsoft.com/office/drawing/2014/main" id="{97721F8D-9D44-49EA-B34E-BF4AF29F4937}"/>
            </a:ext>
          </a:extLst>
        </xdr:cNvPr>
        <xdr:cNvSpPr/>
      </xdr:nvSpPr>
      <xdr:spPr bwMode="auto">
        <a:xfrm>
          <a:off x="8277225" y="16392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9" name="Check Box 5" hidden="1">
          <a:extLst>
            <a:ext uri="{63B3BB69-23CF-44E3-9099-C40C66FF867C}">
              <a14:compatExt xmlns:a14="http://schemas.microsoft.com/office/drawing/2010/main" spid="_x0000_s2051"/>
            </a:ext>
            <a:ext uri="{FF2B5EF4-FFF2-40B4-BE49-F238E27FC236}">
              <a16:creationId xmlns:a16="http://schemas.microsoft.com/office/drawing/2014/main" id="{432D6CAA-5CB5-4FE4-BF17-FC48B1304229}"/>
            </a:ext>
          </a:extLst>
        </xdr:cNvPr>
        <xdr:cNvSpPr/>
      </xdr:nvSpPr>
      <xdr:spPr bwMode="auto">
        <a:xfrm>
          <a:off x="4648200" y="19631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 name="Check Box 6" hidden="1">
          <a:extLst>
            <a:ext uri="{63B3BB69-23CF-44E3-9099-C40C66FF867C}">
              <a14:compatExt xmlns:a14="http://schemas.microsoft.com/office/drawing/2010/main" spid="_x0000_s2052"/>
            </a:ext>
            <a:ext uri="{FF2B5EF4-FFF2-40B4-BE49-F238E27FC236}">
              <a16:creationId xmlns:a16="http://schemas.microsoft.com/office/drawing/2014/main" id="{D337BBD0-76B6-4B3C-92F7-A3CAD1ABB1EB}"/>
            </a:ext>
          </a:extLst>
        </xdr:cNvPr>
        <xdr:cNvSpPr/>
      </xdr:nvSpPr>
      <xdr:spPr bwMode="auto">
        <a:xfrm>
          <a:off x="8277225" y="19631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D040F4A1-343F-42F0-A72C-BF48EAFCCC1C}"/>
            </a:ext>
          </a:extLst>
        </xdr:cNvPr>
        <xdr:cNvSpPr/>
      </xdr:nvSpPr>
      <xdr:spPr bwMode="auto">
        <a:xfrm>
          <a:off x="4648200" y="363378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81F04F88-A890-47F9-A0B0-03FD3804EF3E}"/>
            </a:ext>
          </a:extLst>
        </xdr:cNvPr>
        <xdr:cNvSpPr/>
      </xdr:nvSpPr>
      <xdr:spPr bwMode="auto">
        <a:xfrm>
          <a:off x="8277225" y="363378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3" name="Check Box 5" hidden="1">
          <a:extLst>
            <a:ext uri="{63B3BB69-23CF-44E3-9099-C40C66FF867C}">
              <a14:compatExt xmlns:a14="http://schemas.microsoft.com/office/drawing/2010/main" spid="_x0000_s2051"/>
            </a:ext>
            <a:ext uri="{FF2B5EF4-FFF2-40B4-BE49-F238E27FC236}">
              <a16:creationId xmlns:a16="http://schemas.microsoft.com/office/drawing/2014/main" id="{627C198B-7AC0-4843-92DA-FAB5B22328CF}"/>
            </a:ext>
          </a:extLst>
        </xdr:cNvPr>
        <xdr:cNvSpPr/>
      </xdr:nvSpPr>
      <xdr:spPr bwMode="auto">
        <a:xfrm>
          <a:off x="4648200" y="526637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4" name="Check Box 6" hidden="1">
          <a:extLst>
            <a:ext uri="{63B3BB69-23CF-44E3-9099-C40C66FF867C}">
              <a14:compatExt xmlns:a14="http://schemas.microsoft.com/office/drawing/2010/main" spid="_x0000_s2052"/>
            </a:ext>
            <a:ext uri="{FF2B5EF4-FFF2-40B4-BE49-F238E27FC236}">
              <a16:creationId xmlns:a16="http://schemas.microsoft.com/office/drawing/2014/main" id="{79FC52E7-B393-410D-97ED-1AF68D3DC9BC}"/>
            </a:ext>
          </a:extLst>
        </xdr:cNvPr>
        <xdr:cNvSpPr/>
      </xdr:nvSpPr>
      <xdr:spPr bwMode="auto">
        <a:xfrm>
          <a:off x="8277225" y="526637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5" name="Check Box 5" hidden="1">
          <a:extLst>
            <a:ext uri="{63B3BB69-23CF-44E3-9099-C40C66FF867C}">
              <a14:compatExt xmlns:a14="http://schemas.microsoft.com/office/drawing/2010/main" spid="_x0000_s2051"/>
            </a:ext>
            <a:ext uri="{FF2B5EF4-FFF2-40B4-BE49-F238E27FC236}">
              <a16:creationId xmlns:a16="http://schemas.microsoft.com/office/drawing/2014/main" id="{CE757995-B209-463D-A8C6-E459ED7D7D19}"/>
            </a:ext>
          </a:extLst>
        </xdr:cNvPr>
        <xdr:cNvSpPr/>
      </xdr:nvSpPr>
      <xdr:spPr bwMode="auto">
        <a:xfrm>
          <a:off x="4648200" y="65770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6" name="Check Box 6" hidden="1">
          <a:extLst>
            <a:ext uri="{63B3BB69-23CF-44E3-9099-C40C66FF867C}">
              <a14:compatExt xmlns:a14="http://schemas.microsoft.com/office/drawing/2010/main" spid="_x0000_s2052"/>
            </a:ext>
            <a:ext uri="{FF2B5EF4-FFF2-40B4-BE49-F238E27FC236}">
              <a16:creationId xmlns:a16="http://schemas.microsoft.com/office/drawing/2014/main" id="{1C8A201A-ACA3-435E-A066-977ADF9B51DF}"/>
            </a:ext>
          </a:extLst>
        </xdr:cNvPr>
        <xdr:cNvSpPr/>
      </xdr:nvSpPr>
      <xdr:spPr bwMode="auto">
        <a:xfrm>
          <a:off x="8277225" y="65770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BF3CC134-F98A-4698-A558-CE4EDE16B583}"/>
            </a:ext>
          </a:extLst>
        </xdr:cNvPr>
        <xdr:cNvSpPr/>
      </xdr:nvSpPr>
      <xdr:spPr bwMode="auto">
        <a:xfrm>
          <a:off x="4648200" y="65770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85EB1CEE-FC31-4D50-991E-98A68D26D8F3}"/>
            </a:ext>
          </a:extLst>
        </xdr:cNvPr>
        <xdr:cNvSpPr/>
      </xdr:nvSpPr>
      <xdr:spPr bwMode="auto">
        <a:xfrm>
          <a:off x="8277225" y="65770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9" name="Check Box 5" hidden="1">
          <a:extLst>
            <a:ext uri="{63B3BB69-23CF-44E3-9099-C40C66FF867C}">
              <a14:compatExt xmlns:a14="http://schemas.microsoft.com/office/drawing/2010/main" spid="_x0000_s2051"/>
            </a:ext>
            <a:ext uri="{FF2B5EF4-FFF2-40B4-BE49-F238E27FC236}">
              <a16:creationId xmlns:a16="http://schemas.microsoft.com/office/drawing/2014/main" id="{71597CAA-C539-499A-A3D0-C50D1DEB9470}"/>
            </a:ext>
          </a:extLst>
        </xdr:cNvPr>
        <xdr:cNvSpPr/>
      </xdr:nvSpPr>
      <xdr:spPr bwMode="auto">
        <a:xfrm>
          <a:off x="4648200" y="690086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20" name="Check Box 6" hidden="1">
          <a:extLst>
            <a:ext uri="{63B3BB69-23CF-44E3-9099-C40C66FF867C}">
              <a14:compatExt xmlns:a14="http://schemas.microsoft.com/office/drawing/2010/main" spid="_x0000_s2052"/>
            </a:ext>
            <a:ext uri="{FF2B5EF4-FFF2-40B4-BE49-F238E27FC236}">
              <a16:creationId xmlns:a16="http://schemas.microsoft.com/office/drawing/2014/main" id="{3BA414FB-11C0-45A7-83F3-1746DE2D6E51}"/>
            </a:ext>
          </a:extLst>
        </xdr:cNvPr>
        <xdr:cNvSpPr/>
      </xdr:nvSpPr>
      <xdr:spPr bwMode="auto">
        <a:xfrm>
          <a:off x="8277225" y="690086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21" name="Check Box 5" hidden="1">
          <a:extLst>
            <a:ext uri="{63B3BB69-23CF-44E3-9099-C40C66FF867C}">
              <a14:compatExt xmlns:a14="http://schemas.microsoft.com/office/drawing/2010/main" spid="_x0000_s2051"/>
            </a:ext>
            <a:ext uri="{FF2B5EF4-FFF2-40B4-BE49-F238E27FC236}">
              <a16:creationId xmlns:a16="http://schemas.microsoft.com/office/drawing/2014/main" id="{FFA54B41-3EE3-40E5-9716-2F7B995EA0ED}"/>
            </a:ext>
          </a:extLst>
        </xdr:cNvPr>
        <xdr:cNvSpPr/>
      </xdr:nvSpPr>
      <xdr:spPr bwMode="auto">
        <a:xfrm>
          <a:off x="4648200" y="85544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22" name="Check Box 6" hidden="1">
          <a:extLst>
            <a:ext uri="{63B3BB69-23CF-44E3-9099-C40C66FF867C}">
              <a14:compatExt xmlns:a14="http://schemas.microsoft.com/office/drawing/2010/main" spid="_x0000_s2052"/>
            </a:ext>
            <a:ext uri="{FF2B5EF4-FFF2-40B4-BE49-F238E27FC236}">
              <a16:creationId xmlns:a16="http://schemas.microsoft.com/office/drawing/2014/main" id="{819EB9EF-661E-461F-9C5C-356084B48853}"/>
            </a:ext>
          </a:extLst>
        </xdr:cNvPr>
        <xdr:cNvSpPr/>
      </xdr:nvSpPr>
      <xdr:spPr bwMode="auto">
        <a:xfrm>
          <a:off x="8277225" y="85544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A7C996E0-A6C0-4ECE-AFF9-1CD4636A591B}"/>
            </a:ext>
          </a:extLst>
        </xdr:cNvPr>
        <xdr:cNvSpPr/>
      </xdr:nvSpPr>
      <xdr:spPr bwMode="auto">
        <a:xfrm>
          <a:off x="4648200" y="1017936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EF116196-D29C-4405-AC4D-1BABB381A031}"/>
            </a:ext>
          </a:extLst>
        </xdr:cNvPr>
        <xdr:cNvSpPr/>
      </xdr:nvSpPr>
      <xdr:spPr bwMode="auto">
        <a:xfrm>
          <a:off x="8277225" y="1017936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25" name="Check Box 5" hidden="1">
          <a:extLst>
            <a:ext uri="{63B3BB69-23CF-44E3-9099-C40C66FF867C}">
              <a14:compatExt xmlns:a14="http://schemas.microsoft.com/office/drawing/2010/main" spid="_x0000_s2051"/>
            </a:ext>
            <a:ext uri="{FF2B5EF4-FFF2-40B4-BE49-F238E27FC236}">
              <a16:creationId xmlns:a16="http://schemas.microsoft.com/office/drawing/2014/main" id="{D3B53CA1-87FF-4DDE-8BD3-C7CFA7D805BF}"/>
            </a:ext>
          </a:extLst>
        </xdr:cNvPr>
        <xdr:cNvSpPr/>
      </xdr:nvSpPr>
      <xdr:spPr bwMode="auto">
        <a:xfrm>
          <a:off x="4648200" y="118595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26" name="Check Box 6" hidden="1">
          <a:extLst>
            <a:ext uri="{63B3BB69-23CF-44E3-9099-C40C66FF867C}">
              <a14:compatExt xmlns:a14="http://schemas.microsoft.com/office/drawing/2010/main" spid="_x0000_s2052"/>
            </a:ext>
            <a:ext uri="{FF2B5EF4-FFF2-40B4-BE49-F238E27FC236}">
              <a16:creationId xmlns:a16="http://schemas.microsoft.com/office/drawing/2014/main" id="{395DCD25-7439-4EEC-8F50-FCC057D156A9}"/>
            </a:ext>
          </a:extLst>
        </xdr:cNvPr>
        <xdr:cNvSpPr/>
      </xdr:nvSpPr>
      <xdr:spPr bwMode="auto">
        <a:xfrm>
          <a:off x="8277225" y="118595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27" name="Check Box 5" hidden="1">
          <a:extLst>
            <a:ext uri="{63B3BB69-23CF-44E3-9099-C40C66FF867C}">
              <a14:compatExt xmlns:a14="http://schemas.microsoft.com/office/drawing/2010/main" spid="_x0000_s2051"/>
            </a:ext>
            <a:ext uri="{FF2B5EF4-FFF2-40B4-BE49-F238E27FC236}">
              <a16:creationId xmlns:a16="http://schemas.microsoft.com/office/drawing/2014/main" id="{8A5C48B3-2C27-4CBE-B0F8-8A49278EA2BF}"/>
            </a:ext>
          </a:extLst>
        </xdr:cNvPr>
        <xdr:cNvSpPr/>
      </xdr:nvSpPr>
      <xdr:spPr bwMode="auto">
        <a:xfrm>
          <a:off x="4648200" y="1353026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28" name="Check Box 6" hidden="1">
          <a:extLst>
            <a:ext uri="{63B3BB69-23CF-44E3-9099-C40C66FF867C}">
              <a14:compatExt xmlns:a14="http://schemas.microsoft.com/office/drawing/2010/main" spid="_x0000_s2052"/>
            </a:ext>
            <a:ext uri="{FF2B5EF4-FFF2-40B4-BE49-F238E27FC236}">
              <a16:creationId xmlns:a16="http://schemas.microsoft.com/office/drawing/2014/main" id="{B440947A-B2CF-494E-AABB-94512F4D3E05}"/>
            </a:ext>
          </a:extLst>
        </xdr:cNvPr>
        <xdr:cNvSpPr/>
      </xdr:nvSpPr>
      <xdr:spPr bwMode="auto">
        <a:xfrm>
          <a:off x="8277225" y="1353026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29" name="Check Box 5" hidden="1">
          <a:extLst>
            <a:ext uri="{63B3BB69-23CF-44E3-9099-C40C66FF867C}">
              <a14:compatExt xmlns:a14="http://schemas.microsoft.com/office/drawing/2010/main" spid="_x0000_s2051"/>
            </a:ext>
            <a:ext uri="{FF2B5EF4-FFF2-40B4-BE49-F238E27FC236}">
              <a16:creationId xmlns:a16="http://schemas.microsoft.com/office/drawing/2014/main" id="{669D4081-630D-4DD2-9A22-0F9898E0A7FC}"/>
            </a:ext>
          </a:extLst>
        </xdr:cNvPr>
        <xdr:cNvSpPr/>
      </xdr:nvSpPr>
      <xdr:spPr bwMode="auto">
        <a:xfrm>
          <a:off x="4648200" y="1515618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7268C8DB-CEA4-497F-9E44-E6299DD66AC6}"/>
            </a:ext>
          </a:extLst>
        </xdr:cNvPr>
        <xdr:cNvSpPr/>
      </xdr:nvSpPr>
      <xdr:spPr bwMode="auto">
        <a:xfrm>
          <a:off x="8277225" y="1515618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31" name="Check Box 5" hidden="1">
          <a:extLst>
            <a:ext uri="{63B3BB69-23CF-44E3-9099-C40C66FF867C}">
              <a14:compatExt xmlns:a14="http://schemas.microsoft.com/office/drawing/2010/main" spid="_x0000_s2051"/>
            </a:ext>
            <a:ext uri="{FF2B5EF4-FFF2-40B4-BE49-F238E27FC236}">
              <a16:creationId xmlns:a16="http://schemas.microsoft.com/office/drawing/2014/main" id="{83FEBD74-1B19-43A6-A637-5D085B231802}"/>
            </a:ext>
          </a:extLst>
        </xdr:cNvPr>
        <xdr:cNvSpPr/>
      </xdr:nvSpPr>
      <xdr:spPr bwMode="auto">
        <a:xfrm>
          <a:off x="4648200" y="1650587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32" name="Check Box 6" hidden="1">
          <a:extLst>
            <a:ext uri="{63B3BB69-23CF-44E3-9099-C40C66FF867C}">
              <a14:compatExt xmlns:a14="http://schemas.microsoft.com/office/drawing/2010/main" spid="_x0000_s2052"/>
            </a:ext>
            <a:ext uri="{FF2B5EF4-FFF2-40B4-BE49-F238E27FC236}">
              <a16:creationId xmlns:a16="http://schemas.microsoft.com/office/drawing/2014/main" id="{43B6B429-D6B3-40D9-B3C4-42B5280858D4}"/>
            </a:ext>
          </a:extLst>
        </xdr:cNvPr>
        <xdr:cNvSpPr/>
      </xdr:nvSpPr>
      <xdr:spPr bwMode="auto">
        <a:xfrm>
          <a:off x="8277225" y="1650587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33" name="Check Box 5" hidden="1">
          <a:extLst>
            <a:ext uri="{63B3BB69-23CF-44E3-9099-C40C66FF867C}">
              <a14:compatExt xmlns:a14="http://schemas.microsoft.com/office/drawing/2010/main" spid="_x0000_s2051"/>
            </a:ext>
            <a:ext uri="{FF2B5EF4-FFF2-40B4-BE49-F238E27FC236}">
              <a16:creationId xmlns:a16="http://schemas.microsoft.com/office/drawing/2014/main" id="{0FBF1471-5640-483C-AD06-D44184FCFEED}"/>
            </a:ext>
          </a:extLst>
        </xdr:cNvPr>
        <xdr:cNvSpPr/>
      </xdr:nvSpPr>
      <xdr:spPr bwMode="auto">
        <a:xfrm>
          <a:off x="4648200" y="1682686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8255864F-7464-4BAF-97C7-A05D35AE8410}"/>
            </a:ext>
          </a:extLst>
        </xdr:cNvPr>
        <xdr:cNvSpPr/>
      </xdr:nvSpPr>
      <xdr:spPr bwMode="auto">
        <a:xfrm>
          <a:off x="8277225" y="1682686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E2F12F7B-505C-45E3-8BF5-41F84687C359}"/>
            </a:ext>
          </a:extLst>
        </xdr:cNvPr>
        <xdr:cNvSpPr/>
      </xdr:nvSpPr>
      <xdr:spPr bwMode="auto">
        <a:xfrm>
          <a:off x="4648200" y="184975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C0648A0B-B5D6-415D-AF81-6757C5DEBFA0}"/>
            </a:ext>
          </a:extLst>
        </xdr:cNvPr>
        <xdr:cNvSpPr/>
      </xdr:nvSpPr>
      <xdr:spPr bwMode="auto">
        <a:xfrm>
          <a:off x="8277225" y="184975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37" name="Check Box 5" hidden="1">
          <a:extLst>
            <a:ext uri="{63B3BB69-23CF-44E3-9099-C40C66FF867C}">
              <a14:compatExt xmlns:a14="http://schemas.microsoft.com/office/drawing/2010/main" spid="_x0000_s2051"/>
            </a:ext>
            <a:ext uri="{FF2B5EF4-FFF2-40B4-BE49-F238E27FC236}">
              <a16:creationId xmlns:a16="http://schemas.microsoft.com/office/drawing/2014/main" id="{BE726ED4-4368-4B1E-B034-6E6F5B1A70D5}"/>
            </a:ext>
          </a:extLst>
        </xdr:cNvPr>
        <xdr:cNvSpPr/>
      </xdr:nvSpPr>
      <xdr:spPr bwMode="auto">
        <a:xfrm>
          <a:off x="4648200" y="2018823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B02A26D2-B792-4564-B4AF-974F9D860CB3}"/>
            </a:ext>
          </a:extLst>
        </xdr:cNvPr>
        <xdr:cNvSpPr/>
      </xdr:nvSpPr>
      <xdr:spPr bwMode="auto">
        <a:xfrm>
          <a:off x="8277225" y="2018823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7EADCB64-993A-4AAC-B71A-A45D089CA743}"/>
            </a:ext>
          </a:extLst>
        </xdr:cNvPr>
        <xdr:cNvSpPr/>
      </xdr:nvSpPr>
      <xdr:spPr bwMode="auto">
        <a:xfrm>
          <a:off x="4648200" y="2181510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3D9D043E-071F-4CC3-99CD-83B98CCF5F66}"/>
            </a:ext>
          </a:extLst>
        </xdr:cNvPr>
        <xdr:cNvSpPr/>
      </xdr:nvSpPr>
      <xdr:spPr bwMode="auto">
        <a:xfrm>
          <a:off x="8277225" y="2181510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1538970F-8531-41EE-A273-1BB7733EDFE2}"/>
            </a:ext>
          </a:extLst>
        </xdr:cNvPr>
        <xdr:cNvSpPr/>
      </xdr:nvSpPr>
      <xdr:spPr bwMode="auto">
        <a:xfrm>
          <a:off x="4648200" y="2346579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A45E77AD-4763-4A4C-9F94-615B45AB7E30}"/>
            </a:ext>
          </a:extLst>
        </xdr:cNvPr>
        <xdr:cNvSpPr/>
      </xdr:nvSpPr>
      <xdr:spPr bwMode="auto">
        <a:xfrm>
          <a:off x="8277225" y="2346579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9A82C460-FEA7-44E5-8D7B-A246F2D11BDF}"/>
            </a:ext>
          </a:extLst>
        </xdr:cNvPr>
        <xdr:cNvSpPr/>
      </xdr:nvSpPr>
      <xdr:spPr bwMode="auto">
        <a:xfrm>
          <a:off x="4648200" y="251183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0021D4ED-CF8B-4E7A-A12A-ACF5294AD77F}"/>
            </a:ext>
          </a:extLst>
        </xdr:cNvPr>
        <xdr:cNvSpPr/>
      </xdr:nvSpPr>
      <xdr:spPr bwMode="auto">
        <a:xfrm>
          <a:off x="8277225" y="251183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D1E2DABC-42BE-4FF7-B23F-7C9B90860E56}"/>
            </a:ext>
          </a:extLst>
        </xdr:cNvPr>
        <xdr:cNvSpPr/>
      </xdr:nvSpPr>
      <xdr:spPr bwMode="auto">
        <a:xfrm>
          <a:off x="4648200"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AC8AA2EE-0E33-4CC3-A4E8-C0C368BFEA68}"/>
            </a:ext>
          </a:extLst>
        </xdr:cNvPr>
        <xdr:cNvSpPr/>
      </xdr:nvSpPr>
      <xdr:spPr bwMode="auto">
        <a:xfrm>
          <a:off x="8277225"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DFBE9D8E-A61C-4833-9507-3390D307134C}"/>
            </a:ext>
          </a:extLst>
        </xdr:cNvPr>
        <xdr:cNvSpPr/>
      </xdr:nvSpPr>
      <xdr:spPr bwMode="auto">
        <a:xfrm>
          <a:off x="4648200"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0CED8116-6EBC-4647-953A-C8FBC22EB59E}"/>
            </a:ext>
          </a:extLst>
        </xdr:cNvPr>
        <xdr:cNvSpPr/>
      </xdr:nvSpPr>
      <xdr:spPr bwMode="auto">
        <a:xfrm>
          <a:off x="8277225"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894F3DFF-77EB-47E2-B3A3-97275C486E23}"/>
            </a:ext>
          </a:extLst>
        </xdr:cNvPr>
        <xdr:cNvSpPr/>
      </xdr:nvSpPr>
      <xdr:spPr bwMode="auto">
        <a:xfrm>
          <a:off x="4648200"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F6C8BE20-C2F1-467B-9A32-06B38E657C91}"/>
            </a:ext>
          </a:extLst>
        </xdr:cNvPr>
        <xdr:cNvSpPr/>
      </xdr:nvSpPr>
      <xdr:spPr bwMode="auto">
        <a:xfrm>
          <a:off x="8277225" y="2646807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xdr:col>
      <xdr:colOff>90137</xdr:colOff>
      <xdr:row>7</xdr:row>
      <xdr:rowOff>62781</xdr:rowOff>
    </xdr:from>
    <xdr:to>
      <xdr:col>1</xdr:col>
      <xdr:colOff>1258957</xdr:colOff>
      <xdr:row>13</xdr:row>
      <xdr:rowOff>145414</xdr:rowOff>
    </xdr:to>
    <xdr:pic>
      <xdr:nvPicPr>
        <xdr:cNvPr id="66" name="Imagen 65">
          <a:extLst>
            <a:ext uri="{FF2B5EF4-FFF2-40B4-BE49-F238E27FC236}">
              <a16:creationId xmlns:a16="http://schemas.microsoft.com/office/drawing/2014/main" id="{7C03BD0F-42FC-4125-BF88-CF70980225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7337" y="1482006"/>
          <a:ext cx="1168820" cy="1178008"/>
        </a:xfrm>
        <a:prstGeom prst="rect">
          <a:avLst/>
        </a:prstGeom>
        <a:noFill/>
        <a:ln>
          <a:noFill/>
        </a:ln>
      </xdr:spPr>
    </xdr:pic>
    <xdr:clientData/>
  </xdr:twoCellAnchor>
  <xdr:oneCellAnchor>
    <xdr:from>
      <xdr:col>5</xdr:col>
      <xdr:colOff>152400</xdr:colOff>
      <xdr:row>1067</xdr:row>
      <xdr:rowOff>0</xdr:rowOff>
    </xdr:from>
    <xdr:ext cx="295275" cy="241301"/>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8DF33600-E311-44A7-92A5-D6F0F52B2091}"/>
            </a:ext>
          </a:extLst>
        </xdr:cNvPr>
        <xdr:cNvSpPr/>
      </xdr:nvSpPr>
      <xdr:spPr bwMode="auto">
        <a:xfrm>
          <a:off x="4648200" y="2678239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1B6264B6-82C4-4D47-A445-3150F19D9538}"/>
            </a:ext>
          </a:extLst>
        </xdr:cNvPr>
        <xdr:cNvSpPr/>
      </xdr:nvSpPr>
      <xdr:spPr bwMode="auto">
        <a:xfrm>
          <a:off x="8277225" y="2678239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85" name="Check Box 5" hidden="1">
          <a:extLst>
            <a:ext uri="{63B3BB69-23CF-44E3-9099-C40C66FF867C}">
              <a14:compatExt xmlns:a14="http://schemas.microsoft.com/office/drawing/2010/main" spid="_x0000_s2051"/>
            </a:ext>
            <a:ext uri="{FF2B5EF4-FFF2-40B4-BE49-F238E27FC236}">
              <a16:creationId xmlns:a16="http://schemas.microsoft.com/office/drawing/2014/main" id="{050BB955-F234-4902-8FD1-09CEA769209F}"/>
            </a:ext>
          </a:extLst>
        </xdr:cNvPr>
        <xdr:cNvSpPr/>
      </xdr:nvSpPr>
      <xdr:spPr bwMode="auto">
        <a:xfrm>
          <a:off x="4648200"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725F4E68-E7B7-4F5B-A67F-93530EDD0EA1}"/>
            </a:ext>
          </a:extLst>
        </xdr:cNvPr>
        <xdr:cNvSpPr/>
      </xdr:nvSpPr>
      <xdr:spPr bwMode="auto">
        <a:xfrm>
          <a:off x="8277225"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7A6EDDB2-4AA8-44F0-8C0D-E33230139CD6}"/>
            </a:ext>
          </a:extLst>
        </xdr:cNvPr>
        <xdr:cNvSpPr/>
      </xdr:nvSpPr>
      <xdr:spPr bwMode="auto">
        <a:xfrm>
          <a:off x="4648200"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34F550A9-E31E-4FA0-B4BE-D57982B9F38B}"/>
            </a:ext>
          </a:extLst>
        </xdr:cNvPr>
        <xdr:cNvSpPr/>
      </xdr:nvSpPr>
      <xdr:spPr bwMode="auto">
        <a:xfrm>
          <a:off x="8277225"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89" name="Check Box 5" hidden="1">
          <a:extLst>
            <a:ext uri="{63B3BB69-23CF-44E3-9099-C40C66FF867C}">
              <a14:compatExt xmlns:a14="http://schemas.microsoft.com/office/drawing/2010/main" spid="_x0000_s2051"/>
            </a:ext>
            <a:ext uri="{FF2B5EF4-FFF2-40B4-BE49-F238E27FC236}">
              <a16:creationId xmlns:a16="http://schemas.microsoft.com/office/drawing/2014/main" id="{EC5429D4-A88C-4969-BE10-58ACD0D66C3D}"/>
            </a:ext>
          </a:extLst>
        </xdr:cNvPr>
        <xdr:cNvSpPr/>
      </xdr:nvSpPr>
      <xdr:spPr bwMode="auto">
        <a:xfrm>
          <a:off x="4648200"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895DD933-852E-40DC-8B1B-F210ACD7DCEE}"/>
            </a:ext>
          </a:extLst>
        </xdr:cNvPr>
        <xdr:cNvSpPr/>
      </xdr:nvSpPr>
      <xdr:spPr bwMode="auto">
        <a:xfrm>
          <a:off x="8277225" y="282120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ACE84A3D-9D95-43F9-86C8-3F4CE17CCD15}"/>
            </a:ext>
          </a:extLst>
        </xdr:cNvPr>
        <xdr:cNvSpPr/>
      </xdr:nvSpPr>
      <xdr:spPr bwMode="auto">
        <a:xfrm>
          <a:off x="4648200" y="284711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0CB426A1-F431-4E8A-9A89-955D4C62A54A}"/>
            </a:ext>
          </a:extLst>
        </xdr:cNvPr>
        <xdr:cNvSpPr/>
      </xdr:nvSpPr>
      <xdr:spPr bwMode="auto">
        <a:xfrm>
          <a:off x="8277225" y="2847117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82D99D4E-6EF3-451F-9555-42BEE191F2F0}"/>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51DC3748-27B2-43C7-95F6-3014B9FC7056}"/>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C338B398-53A8-4945-96B8-A953DBB5C0C4}"/>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B7A84279-3C16-47E7-ACBE-FC673FFED1C1}"/>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FEFC9EC5-BE0B-4F85-94D8-AAE3274DA878}"/>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34C58014-7F52-42C2-8D26-DF2C82F743ED}"/>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DE8D2B42-2E73-4B30-8D31-24DF0CB72C64}"/>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0223BC4F-F52E-419D-9371-A275879D58CC}"/>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C349BF43-F609-4C01-BB13-7F7220B678DF}"/>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746E22BB-7BE8-4C9E-96A7-76ADD71AAFB4}"/>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19412250-9431-4236-A340-298E5E3D5FE5}"/>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6639FC27-317A-440D-8FE9-EF5ACBE00EB8}"/>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2CE41CB3-20F7-40FD-9658-5AAE07F86478}"/>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96009791-3F68-49AD-AB43-9BA8D7B12C90}"/>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94F5AEC8-887B-498A-9F73-93E7C04C8F52}"/>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888C87C0-6F60-4AE4-AFBA-EF1E6EDD4E90}"/>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3AF256A8-341C-4E12-BB17-71DE7BE14D04}"/>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4A36713A-9395-454F-BFE8-0F22CCF502FB}"/>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8BFB8CF7-C034-4C33-8B3E-CE19159841D8}"/>
            </a:ext>
          </a:extLst>
        </xdr:cNvPr>
        <xdr:cNvSpPr/>
      </xdr:nvSpPr>
      <xdr:spPr bwMode="auto">
        <a:xfrm>
          <a:off x="4648200"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6B3648DA-27DF-4E0D-A46D-D33CEAC9F171}"/>
            </a:ext>
          </a:extLst>
        </xdr:cNvPr>
        <xdr:cNvSpPr/>
      </xdr:nvSpPr>
      <xdr:spPr bwMode="auto">
        <a:xfrm>
          <a:off x="8277225" y="3482530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7C693B1A-3531-4685-9834-8F505928C350}"/>
            </a:ext>
          </a:extLst>
        </xdr:cNvPr>
        <xdr:cNvSpPr/>
      </xdr:nvSpPr>
      <xdr:spPr bwMode="auto">
        <a:xfrm>
          <a:off x="4648200" y="3018472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59A7CDDC-B09D-4802-ADC7-DE4DC691AE9B}"/>
            </a:ext>
          </a:extLst>
        </xdr:cNvPr>
        <xdr:cNvSpPr/>
      </xdr:nvSpPr>
      <xdr:spPr bwMode="auto">
        <a:xfrm>
          <a:off x="8277225" y="3018472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00D56B0F-E573-4AAE-A668-9DC5BF6DD730}"/>
            </a:ext>
          </a:extLst>
        </xdr:cNvPr>
        <xdr:cNvSpPr/>
      </xdr:nvSpPr>
      <xdr:spPr bwMode="auto">
        <a:xfrm>
          <a:off x="4648200" y="318373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659A1EA0-7278-43F2-A9F9-A2E02BB03702}"/>
            </a:ext>
          </a:extLst>
        </xdr:cNvPr>
        <xdr:cNvSpPr/>
      </xdr:nvSpPr>
      <xdr:spPr bwMode="auto">
        <a:xfrm>
          <a:off x="8277225" y="318373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1067</xdr:row>
      <xdr:rowOff>0</xdr:rowOff>
    </xdr:from>
    <xdr:ext cx="295275" cy="241301"/>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A42B5ADB-A487-4F5F-A5DB-DC6230CA9703}"/>
            </a:ext>
          </a:extLst>
        </xdr:cNvPr>
        <xdr:cNvSpPr/>
      </xdr:nvSpPr>
      <xdr:spPr bwMode="auto">
        <a:xfrm>
          <a:off x="4648200" y="3351085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9FE02D67-22CD-474D-9525-3AC8346564A9}"/>
            </a:ext>
          </a:extLst>
        </xdr:cNvPr>
        <xdr:cNvSpPr/>
      </xdr:nvSpPr>
      <xdr:spPr bwMode="auto">
        <a:xfrm>
          <a:off x="8277225" y="3351085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82</xdr:row>
      <xdr:rowOff>0</xdr:rowOff>
    </xdr:from>
    <xdr:ext cx="295275" cy="241301"/>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A7DB3EE-4277-467E-B963-858103ACA2DB}"/>
            </a:ext>
          </a:extLst>
        </xdr:cNvPr>
        <xdr:cNvSpPr/>
      </xdr:nvSpPr>
      <xdr:spPr bwMode="auto">
        <a:xfrm>
          <a:off x="4422775"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82</xdr:row>
      <xdr:rowOff>0</xdr:rowOff>
    </xdr:from>
    <xdr:ext cx="295275" cy="241301"/>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35143E8B-066E-498F-AC48-C1FC42036362}"/>
            </a:ext>
          </a:extLst>
        </xdr:cNvPr>
        <xdr:cNvSpPr/>
      </xdr:nvSpPr>
      <xdr:spPr bwMode="auto">
        <a:xfrm>
          <a:off x="8042275"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98</xdr:row>
      <xdr:rowOff>142875</xdr:rowOff>
    </xdr:from>
    <xdr:ext cx="295275" cy="241301"/>
    <xdr:sp macro="" textlink="">
      <xdr:nvSpPr>
        <xdr:cNvPr id="49" name="Check Box 5" hidden="1">
          <a:extLst>
            <a:ext uri="{63B3BB69-23CF-44E3-9099-C40C66FF867C}">
              <a14:compatExt xmlns:a14="http://schemas.microsoft.com/office/drawing/2010/main" spid="_x0000_s2051"/>
            </a:ext>
            <a:ext uri="{FF2B5EF4-FFF2-40B4-BE49-F238E27FC236}">
              <a16:creationId xmlns:a16="http://schemas.microsoft.com/office/drawing/2014/main" id="{BE557875-CF58-4B66-A26A-B973A6CCB99D}"/>
            </a:ext>
          </a:extLst>
        </xdr:cNvPr>
        <xdr:cNvSpPr/>
      </xdr:nvSpPr>
      <xdr:spPr bwMode="auto">
        <a:xfrm>
          <a:off x="4419600" y="19631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98</xdr:row>
      <xdr:rowOff>142875</xdr:rowOff>
    </xdr:from>
    <xdr:ext cx="295275" cy="241301"/>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5C3B1FA9-9AC1-40E5-BE18-2CB1564A3EFF}"/>
            </a:ext>
          </a:extLst>
        </xdr:cNvPr>
        <xdr:cNvSpPr/>
      </xdr:nvSpPr>
      <xdr:spPr bwMode="auto">
        <a:xfrm>
          <a:off x="8048625" y="196310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83</xdr:row>
      <xdr:rowOff>64324</xdr:rowOff>
    </xdr:from>
    <xdr:ext cx="3432627" cy="696438"/>
    <xdr:pic>
      <xdr:nvPicPr>
        <xdr:cNvPr id="51" name="Imagen 50">
          <a:extLst>
            <a:ext uri="{FF2B5EF4-FFF2-40B4-BE49-F238E27FC236}">
              <a16:creationId xmlns:a16="http://schemas.microsoft.com/office/drawing/2014/main" id="{7B1341F3-75B8-4BD3-A147-C64BE6D2CE2C}"/>
            </a:ext>
          </a:extLst>
        </xdr:cNvPr>
        <xdr:cNvPicPr>
          <a:picLocks noChangeAspect="1"/>
        </xdr:cNvPicPr>
      </xdr:nvPicPr>
      <xdr:blipFill rotWithShape="1">
        <a:blip xmlns:r="http://schemas.openxmlformats.org/officeDocument/2006/relationships" r:embed="rId1"/>
        <a:srcRect t="-1" r="61543" b="-5874"/>
        <a:stretch/>
      </xdr:blipFill>
      <xdr:spPr>
        <a:xfrm>
          <a:off x="9926043" y="16647349"/>
          <a:ext cx="3432627" cy="696438"/>
        </a:xfrm>
        <a:prstGeom prst="rect">
          <a:avLst/>
        </a:prstGeom>
      </xdr:spPr>
    </xdr:pic>
    <xdr:clientData/>
  </xdr:oneCellAnchor>
  <xdr:oneCellAnchor>
    <xdr:from>
      <xdr:col>1</xdr:col>
      <xdr:colOff>90137</xdr:colOff>
      <xdr:row>89</xdr:row>
      <xdr:rowOff>62781</xdr:rowOff>
    </xdr:from>
    <xdr:ext cx="1020206" cy="1028226"/>
    <xdr:pic>
      <xdr:nvPicPr>
        <xdr:cNvPr id="52" name="Imagen 51">
          <a:extLst>
            <a:ext uri="{FF2B5EF4-FFF2-40B4-BE49-F238E27FC236}">
              <a16:creationId xmlns:a16="http://schemas.microsoft.com/office/drawing/2014/main" id="{AC755E87-A02D-4710-831C-AAE034BEEB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09880" y="17436381"/>
          <a:ext cx="1020206" cy="1028226"/>
        </a:xfrm>
        <a:prstGeom prst="rect">
          <a:avLst/>
        </a:prstGeom>
        <a:noFill/>
        <a:ln>
          <a:noFill/>
        </a:ln>
      </xdr:spPr>
    </xdr:pic>
    <xdr:clientData/>
  </xdr:oneCellAnchor>
  <xdr:oneCellAnchor>
    <xdr:from>
      <xdr:col>5</xdr:col>
      <xdr:colOff>152400</xdr:colOff>
      <xdr:row>180</xdr:row>
      <xdr:rowOff>142875</xdr:rowOff>
    </xdr:from>
    <xdr:ext cx="295275" cy="241301"/>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C5907C0-FF35-459B-B8FC-9AD10ACABDBF}"/>
            </a:ext>
          </a:extLst>
        </xdr:cNvPr>
        <xdr:cNvSpPr/>
      </xdr:nvSpPr>
      <xdr:spPr bwMode="auto">
        <a:xfrm>
          <a:off x="4419600" y="360235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180</xdr:row>
      <xdr:rowOff>142875</xdr:rowOff>
    </xdr:from>
    <xdr:ext cx="295275" cy="241301"/>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E6A3712E-4413-40A4-934C-3641F414FDDE}"/>
            </a:ext>
          </a:extLst>
        </xdr:cNvPr>
        <xdr:cNvSpPr/>
      </xdr:nvSpPr>
      <xdr:spPr bwMode="auto">
        <a:xfrm>
          <a:off x="8048625" y="360235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165</xdr:row>
      <xdr:rowOff>64324</xdr:rowOff>
    </xdr:from>
    <xdr:ext cx="3432627" cy="696438"/>
    <xdr:pic>
      <xdr:nvPicPr>
        <xdr:cNvPr id="55" name="Imagen 54">
          <a:extLst>
            <a:ext uri="{FF2B5EF4-FFF2-40B4-BE49-F238E27FC236}">
              <a16:creationId xmlns:a16="http://schemas.microsoft.com/office/drawing/2014/main" id="{D30BE8AD-847E-4C1E-8F57-230E49ECC050}"/>
            </a:ext>
          </a:extLst>
        </xdr:cNvPr>
        <xdr:cNvPicPr>
          <a:picLocks noChangeAspect="1"/>
        </xdr:cNvPicPr>
      </xdr:nvPicPr>
      <xdr:blipFill rotWithShape="1">
        <a:blip xmlns:r="http://schemas.openxmlformats.org/officeDocument/2006/relationships" r:embed="rId1"/>
        <a:srcRect t="-1" r="61543" b="-5874"/>
        <a:stretch/>
      </xdr:blipFill>
      <xdr:spPr>
        <a:xfrm>
          <a:off x="9926043" y="33039874"/>
          <a:ext cx="3432627" cy="696438"/>
        </a:xfrm>
        <a:prstGeom prst="rect">
          <a:avLst/>
        </a:prstGeom>
      </xdr:spPr>
    </xdr:pic>
    <xdr:clientData/>
  </xdr:oneCellAnchor>
  <xdr:oneCellAnchor>
    <xdr:from>
      <xdr:col>1</xdr:col>
      <xdr:colOff>90137</xdr:colOff>
      <xdr:row>171</xdr:row>
      <xdr:rowOff>62781</xdr:rowOff>
    </xdr:from>
    <xdr:ext cx="974586" cy="982247"/>
    <xdr:pic>
      <xdr:nvPicPr>
        <xdr:cNvPr id="56" name="Imagen 55">
          <a:extLst>
            <a:ext uri="{FF2B5EF4-FFF2-40B4-BE49-F238E27FC236}">
              <a16:creationId xmlns:a16="http://schemas.microsoft.com/office/drawing/2014/main" id="{3CC5ACB8-FE8E-4773-93BC-85D455016AA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09880" y="33645210"/>
          <a:ext cx="974586" cy="982247"/>
        </a:xfrm>
        <a:prstGeom prst="rect">
          <a:avLst/>
        </a:prstGeom>
        <a:noFill/>
        <a:ln>
          <a:noFill/>
        </a:ln>
      </xdr:spPr>
    </xdr:pic>
    <xdr:clientData/>
  </xdr:oneCellAnchor>
  <xdr:oneCellAnchor>
    <xdr:from>
      <xdr:col>5</xdr:col>
      <xdr:colOff>152400</xdr:colOff>
      <xdr:row>262</xdr:row>
      <xdr:rowOff>142875</xdr:rowOff>
    </xdr:from>
    <xdr:ext cx="295275" cy="241301"/>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F113CB27-DCEA-49BE-8EA3-1FA5C04E06E2}"/>
            </a:ext>
          </a:extLst>
        </xdr:cNvPr>
        <xdr:cNvSpPr/>
      </xdr:nvSpPr>
      <xdr:spPr bwMode="auto">
        <a:xfrm>
          <a:off x="4419600" y="524160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262</xdr:row>
      <xdr:rowOff>142875</xdr:rowOff>
    </xdr:from>
    <xdr:ext cx="295275" cy="241301"/>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BB695DB7-08BF-4CD7-9A39-1B8D99DD72BC}"/>
            </a:ext>
          </a:extLst>
        </xdr:cNvPr>
        <xdr:cNvSpPr/>
      </xdr:nvSpPr>
      <xdr:spPr bwMode="auto">
        <a:xfrm>
          <a:off x="8048625" y="524160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247</xdr:row>
      <xdr:rowOff>64324</xdr:rowOff>
    </xdr:from>
    <xdr:ext cx="3432627" cy="696438"/>
    <xdr:pic>
      <xdr:nvPicPr>
        <xdr:cNvPr id="59" name="Imagen 58">
          <a:extLst>
            <a:ext uri="{FF2B5EF4-FFF2-40B4-BE49-F238E27FC236}">
              <a16:creationId xmlns:a16="http://schemas.microsoft.com/office/drawing/2014/main" id="{E58A9E11-9747-4105-9FD3-5F254836E0F2}"/>
            </a:ext>
          </a:extLst>
        </xdr:cNvPr>
        <xdr:cNvPicPr>
          <a:picLocks noChangeAspect="1"/>
        </xdr:cNvPicPr>
      </xdr:nvPicPr>
      <xdr:blipFill rotWithShape="1">
        <a:blip xmlns:r="http://schemas.openxmlformats.org/officeDocument/2006/relationships" r:embed="rId1"/>
        <a:srcRect t="-1" r="61543" b="-5874"/>
        <a:stretch/>
      </xdr:blipFill>
      <xdr:spPr>
        <a:xfrm>
          <a:off x="9926043" y="49432399"/>
          <a:ext cx="3432627" cy="696438"/>
        </a:xfrm>
        <a:prstGeom prst="rect">
          <a:avLst/>
        </a:prstGeom>
      </xdr:spPr>
    </xdr:pic>
    <xdr:clientData/>
  </xdr:oneCellAnchor>
  <xdr:oneCellAnchor>
    <xdr:from>
      <xdr:col>1</xdr:col>
      <xdr:colOff>90137</xdr:colOff>
      <xdr:row>253</xdr:row>
      <xdr:rowOff>62781</xdr:rowOff>
    </xdr:from>
    <xdr:ext cx="1071794" cy="1080219"/>
    <xdr:pic>
      <xdr:nvPicPr>
        <xdr:cNvPr id="67" name="Imagen 66">
          <a:extLst>
            <a:ext uri="{FF2B5EF4-FFF2-40B4-BE49-F238E27FC236}">
              <a16:creationId xmlns:a16="http://schemas.microsoft.com/office/drawing/2014/main" id="{F41AF2D4-471C-46E8-B1D7-5E7ED779E89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09880" y="49603667"/>
          <a:ext cx="1071794" cy="1080219"/>
        </a:xfrm>
        <a:prstGeom prst="rect">
          <a:avLst/>
        </a:prstGeom>
        <a:noFill/>
        <a:ln>
          <a:noFill/>
        </a:ln>
      </xdr:spPr>
    </xdr:pic>
    <xdr:clientData/>
  </xdr:oneCellAnchor>
  <xdr:oneCellAnchor>
    <xdr:from>
      <xdr:col>5</xdr:col>
      <xdr:colOff>152400</xdr:colOff>
      <xdr:row>426</xdr:row>
      <xdr:rowOff>142875</xdr:rowOff>
    </xdr:from>
    <xdr:ext cx="295275" cy="241301"/>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3F53B7FE-BF9A-4C9E-823B-9B21EA22540A}"/>
            </a:ext>
          </a:extLst>
        </xdr:cNvPr>
        <xdr:cNvSpPr/>
      </xdr:nvSpPr>
      <xdr:spPr bwMode="auto">
        <a:xfrm>
          <a:off x="4305300" y="688086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426</xdr:row>
      <xdr:rowOff>142875</xdr:rowOff>
    </xdr:from>
    <xdr:ext cx="295275" cy="241301"/>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23DE9EB5-93E0-478B-9753-53CE7686302C}"/>
            </a:ext>
          </a:extLst>
        </xdr:cNvPr>
        <xdr:cNvSpPr/>
      </xdr:nvSpPr>
      <xdr:spPr bwMode="auto">
        <a:xfrm>
          <a:off x="7934325" y="688086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411</xdr:row>
      <xdr:rowOff>64324</xdr:rowOff>
    </xdr:from>
    <xdr:ext cx="3432627" cy="696438"/>
    <xdr:pic>
      <xdr:nvPicPr>
        <xdr:cNvPr id="70" name="Imagen 69">
          <a:extLst>
            <a:ext uri="{FF2B5EF4-FFF2-40B4-BE49-F238E27FC236}">
              <a16:creationId xmlns:a16="http://schemas.microsoft.com/office/drawing/2014/main" id="{E1DFEBCA-03C9-4380-B692-8AF3F362DBAB}"/>
            </a:ext>
          </a:extLst>
        </xdr:cNvPr>
        <xdr:cNvPicPr>
          <a:picLocks noChangeAspect="1"/>
        </xdr:cNvPicPr>
      </xdr:nvPicPr>
      <xdr:blipFill rotWithShape="1">
        <a:blip xmlns:r="http://schemas.openxmlformats.org/officeDocument/2006/relationships" r:embed="rId1"/>
        <a:srcRect t="-1" r="61543" b="-5874"/>
        <a:stretch/>
      </xdr:blipFill>
      <xdr:spPr>
        <a:xfrm>
          <a:off x="9811743" y="65824924"/>
          <a:ext cx="3432627" cy="696438"/>
        </a:xfrm>
        <a:prstGeom prst="rect">
          <a:avLst/>
        </a:prstGeom>
      </xdr:spPr>
    </xdr:pic>
    <xdr:clientData/>
  </xdr:oneCellAnchor>
  <xdr:oneCellAnchor>
    <xdr:from>
      <xdr:col>1</xdr:col>
      <xdr:colOff>90137</xdr:colOff>
      <xdr:row>417</xdr:row>
      <xdr:rowOff>62781</xdr:rowOff>
    </xdr:from>
    <xdr:ext cx="1107291" cy="1115995"/>
    <xdr:pic>
      <xdr:nvPicPr>
        <xdr:cNvPr id="71" name="Imagen 70">
          <a:extLst>
            <a:ext uri="{FF2B5EF4-FFF2-40B4-BE49-F238E27FC236}">
              <a16:creationId xmlns:a16="http://schemas.microsoft.com/office/drawing/2014/main" id="{5E55917C-F6A2-4761-8A0E-950D1EFD2C9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09880" y="81564124"/>
          <a:ext cx="1107291" cy="1115995"/>
        </a:xfrm>
        <a:prstGeom prst="rect">
          <a:avLst/>
        </a:prstGeom>
        <a:noFill/>
        <a:ln>
          <a:noFill/>
        </a:ln>
      </xdr:spPr>
    </xdr:pic>
    <xdr:clientData/>
  </xdr:oneCellAnchor>
  <xdr:oneCellAnchor>
    <xdr:from>
      <xdr:col>5</xdr:col>
      <xdr:colOff>152400</xdr:colOff>
      <xdr:row>508</xdr:row>
      <xdr:rowOff>142875</xdr:rowOff>
    </xdr:from>
    <xdr:ext cx="295275" cy="241301"/>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205DE820-5EA6-4BF4-92CB-9EDE15F40836}"/>
            </a:ext>
          </a:extLst>
        </xdr:cNvPr>
        <xdr:cNvSpPr/>
      </xdr:nvSpPr>
      <xdr:spPr bwMode="auto">
        <a:xfrm>
          <a:off x="4305300" y="8520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508</xdr:row>
      <xdr:rowOff>142875</xdr:rowOff>
    </xdr:from>
    <xdr:ext cx="295275" cy="241301"/>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367D6EE0-E566-4377-A324-09BE25579A8A}"/>
            </a:ext>
          </a:extLst>
        </xdr:cNvPr>
        <xdr:cNvSpPr/>
      </xdr:nvSpPr>
      <xdr:spPr bwMode="auto">
        <a:xfrm>
          <a:off x="7934325" y="8520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493</xdr:row>
      <xdr:rowOff>64324</xdr:rowOff>
    </xdr:from>
    <xdr:ext cx="3432627" cy="696438"/>
    <xdr:pic>
      <xdr:nvPicPr>
        <xdr:cNvPr id="74" name="Imagen 73">
          <a:extLst>
            <a:ext uri="{FF2B5EF4-FFF2-40B4-BE49-F238E27FC236}">
              <a16:creationId xmlns:a16="http://schemas.microsoft.com/office/drawing/2014/main" id="{E14B2016-719A-4BC7-8DE2-299BF54F06E2}"/>
            </a:ext>
          </a:extLst>
        </xdr:cNvPr>
        <xdr:cNvPicPr>
          <a:picLocks noChangeAspect="1"/>
        </xdr:cNvPicPr>
      </xdr:nvPicPr>
      <xdr:blipFill rotWithShape="1">
        <a:blip xmlns:r="http://schemas.openxmlformats.org/officeDocument/2006/relationships" r:embed="rId1"/>
        <a:srcRect t="-1" r="61543" b="-5874"/>
        <a:stretch/>
      </xdr:blipFill>
      <xdr:spPr>
        <a:xfrm>
          <a:off x="9811743" y="82217449"/>
          <a:ext cx="3432627" cy="696438"/>
        </a:xfrm>
        <a:prstGeom prst="rect">
          <a:avLst/>
        </a:prstGeom>
      </xdr:spPr>
    </xdr:pic>
    <xdr:clientData/>
  </xdr:oneCellAnchor>
  <xdr:oneCellAnchor>
    <xdr:from>
      <xdr:col>1</xdr:col>
      <xdr:colOff>90137</xdr:colOff>
      <xdr:row>499</xdr:row>
      <xdr:rowOff>62781</xdr:rowOff>
    </xdr:from>
    <xdr:ext cx="1006989" cy="1014905"/>
    <xdr:pic>
      <xdr:nvPicPr>
        <xdr:cNvPr id="75" name="Imagen 74">
          <a:extLst>
            <a:ext uri="{FF2B5EF4-FFF2-40B4-BE49-F238E27FC236}">
              <a16:creationId xmlns:a16="http://schemas.microsoft.com/office/drawing/2014/main" id="{9A45E940-3E2E-41CF-8838-BCF97681F37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09880" y="97587895"/>
          <a:ext cx="1006989" cy="1014905"/>
        </a:xfrm>
        <a:prstGeom prst="rect">
          <a:avLst/>
        </a:prstGeom>
        <a:noFill/>
        <a:ln>
          <a:noFill/>
        </a:ln>
      </xdr:spPr>
    </xdr:pic>
    <xdr:clientData/>
  </xdr:oneCellAnchor>
  <xdr:oneCellAnchor>
    <xdr:from>
      <xdr:col>5</xdr:col>
      <xdr:colOff>152400</xdr:colOff>
      <xdr:row>590</xdr:row>
      <xdr:rowOff>142875</xdr:rowOff>
    </xdr:from>
    <xdr:ext cx="295275" cy="241301"/>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0B5A662A-3AD8-4814-932C-6D889587BD10}"/>
            </a:ext>
          </a:extLst>
        </xdr:cNvPr>
        <xdr:cNvSpPr/>
      </xdr:nvSpPr>
      <xdr:spPr bwMode="auto">
        <a:xfrm>
          <a:off x="4305300" y="1015936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590</xdr:row>
      <xdr:rowOff>142875</xdr:rowOff>
    </xdr:from>
    <xdr:ext cx="295275" cy="241301"/>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006CCB2B-DADE-40DC-B9D1-221119628732}"/>
            </a:ext>
          </a:extLst>
        </xdr:cNvPr>
        <xdr:cNvSpPr/>
      </xdr:nvSpPr>
      <xdr:spPr bwMode="auto">
        <a:xfrm>
          <a:off x="7934325" y="1015936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575</xdr:row>
      <xdr:rowOff>64324</xdr:rowOff>
    </xdr:from>
    <xdr:ext cx="3432627" cy="696438"/>
    <xdr:pic>
      <xdr:nvPicPr>
        <xdr:cNvPr id="78" name="Imagen 77">
          <a:extLst>
            <a:ext uri="{FF2B5EF4-FFF2-40B4-BE49-F238E27FC236}">
              <a16:creationId xmlns:a16="http://schemas.microsoft.com/office/drawing/2014/main" id="{92F51A99-FBBB-4EB1-8A7D-58C46C75502F}"/>
            </a:ext>
          </a:extLst>
        </xdr:cNvPr>
        <xdr:cNvPicPr>
          <a:picLocks noChangeAspect="1"/>
        </xdr:cNvPicPr>
      </xdr:nvPicPr>
      <xdr:blipFill rotWithShape="1">
        <a:blip xmlns:r="http://schemas.openxmlformats.org/officeDocument/2006/relationships" r:embed="rId1"/>
        <a:srcRect t="-1" r="61543" b="-5874"/>
        <a:stretch/>
      </xdr:blipFill>
      <xdr:spPr>
        <a:xfrm>
          <a:off x="9811743" y="98609974"/>
          <a:ext cx="3432627" cy="696438"/>
        </a:xfrm>
        <a:prstGeom prst="rect">
          <a:avLst/>
        </a:prstGeom>
      </xdr:spPr>
    </xdr:pic>
    <xdr:clientData/>
  </xdr:oneCellAnchor>
  <xdr:oneCellAnchor>
    <xdr:from>
      <xdr:col>1</xdr:col>
      <xdr:colOff>90137</xdr:colOff>
      <xdr:row>581</xdr:row>
      <xdr:rowOff>62781</xdr:rowOff>
    </xdr:from>
    <xdr:ext cx="1096406" cy="1105025"/>
    <xdr:pic>
      <xdr:nvPicPr>
        <xdr:cNvPr id="79" name="Imagen 78">
          <a:extLst>
            <a:ext uri="{FF2B5EF4-FFF2-40B4-BE49-F238E27FC236}">
              <a16:creationId xmlns:a16="http://schemas.microsoft.com/office/drawing/2014/main" id="{1A1FC65E-BB7A-46EC-A23E-822A5E77E4C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09880" y="113524581"/>
          <a:ext cx="1096406" cy="1105025"/>
        </a:xfrm>
        <a:prstGeom prst="rect">
          <a:avLst/>
        </a:prstGeom>
        <a:noFill/>
        <a:ln>
          <a:noFill/>
        </a:ln>
      </xdr:spPr>
    </xdr:pic>
    <xdr:clientData/>
  </xdr:oneCellAnchor>
  <xdr:oneCellAnchor>
    <xdr:from>
      <xdr:col>5</xdr:col>
      <xdr:colOff>152400</xdr:colOff>
      <xdr:row>672</xdr:row>
      <xdr:rowOff>142875</xdr:rowOff>
    </xdr:from>
    <xdr:ext cx="295275" cy="241301"/>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6BF4776B-3B20-4E63-BB33-F2DE86BAE68F}"/>
            </a:ext>
          </a:extLst>
        </xdr:cNvPr>
        <xdr:cNvSpPr/>
      </xdr:nvSpPr>
      <xdr:spPr bwMode="auto">
        <a:xfrm>
          <a:off x="4305300" y="1179861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672</xdr:row>
      <xdr:rowOff>142875</xdr:rowOff>
    </xdr:from>
    <xdr:ext cx="295275" cy="241301"/>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7F92D7C9-E37F-4528-BEC2-9D60B3132FAD}"/>
            </a:ext>
          </a:extLst>
        </xdr:cNvPr>
        <xdr:cNvSpPr/>
      </xdr:nvSpPr>
      <xdr:spPr bwMode="auto">
        <a:xfrm>
          <a:off x="7934325" y="1179861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657</xdr:row>
      <xdr:rowOff>64324</xdr:rowOff>
    </xdr:from>
    <xdr:ext cx="3432627" cy="696438"/>
    <xdr:pic>
      <xdr:nvPicPr>
        <xdr:cNvPr id="84" name="Imagen 83">
          <a:extLst>
            <a:ext uri="{FF2B5EF4-FFF2-40B4-BE49-F238E27FC236}">
              <a16:creationId xmlns:a16="http://schemas.microsoft.com/office/drawing/2014/main" id="{07BBD123-D2D0-4576-B44A-56F31ACCD842}"/>
            </a:ext>
          </a:extLst>
        </xdr:cNvPr>
        <xdr:cNvPicPr>
          <a:picLocks noChangeAspect="1"/>
        </xdr:cNvPicPr>
      </xdr:nvPicPr>
      <xdr:blipFill rotWithShape="1">
        <a:blip xmlns:r="http://schemas.openxmlformats.org/officeDocument/2006/relationships" r:embed="rId1"/>
        <a:srcRect t="-1" r="61543" b="-5874"/>
        <a:stretch/>
      </xdr:blipFill>
      <xdr:spPr>
        <a:xfrm>
          <a:off x="9811743" y="115002499"/>
          <a:ext cx="3432627" cy="696438"/>
        </a:xfrm>
        <a:prstGeom prst="rect">
          <a:avLst/>
        </a:prstGeom>
      </xdr:spPr>
    </xdr:pic>
    <xdr:clientData/>
  </xdr:oneCellAnchor>
  <xdr:oneCellAnchor>
    <xdr:from>
      <xdr:col>1</xdr:col>
      <xdr:colOff>90137</xdr:colOff>
      <xdr:row>663</xdr:row>
      <xdr:rowOff>62781</xdr:rowOff>
    </xdr:from>
    <xdr:ext cx="1063749" cy="1072111"/>
    <xdr:pic>
      <xdr:nvPicPr>
        <xdr:cNvPr id="91" name="Imagen 90">
          <a:extLst>
            <a:ext uri="{FF2B5EF4-FFF2-40B4-BE49-F238E27FC236}">
              <a16:creationId xmlns:a16="http://schemas.microsoft.com/office/drawing/2014/main" id="{FC4BB760-8054-404D-BB54-CF89CB938229}"/>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09880" y="129537467"/>
          <a:ext cx="1063749" cy="1072111"/>
        </a:xfrm>
        <a:prstGeom prst="rect">
          <a:avLst/>
        </a:prstGeom>
        <a:noFill/>
        <a:ln>
          <a:noFill/>
        </a:ln>
      </xdr:spPr>
    </xdr:pic>
    <xdr:clientData/>
  </xdr:oneCellAnchor>
  <xdr:oneCellAnchor>
    <xdr:from>
      <xdr:col>5</xdr:col>
      <xdr:colOff>152400</xdr:colOff>
      <xdr:row>754</xdr:row>
      <xdr:rowOff>142875</xdr:rowOff>
    </xdr:from>
    <xdr:ext cx="295275" cy="241301"/>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8DA76D6D-9E27-424D-ADB7-99D2A9E79CDC}"/>
            </a:ext>
          </a:extLst>
        </xdr:cNvPr>
        <xdr:cNvSpPr/>
      </xdr:nvSpPr>
      <xdr:spPr bwMode="auto">
        <a:xfrm>
          <a:off x="4298576" y="13410919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754</xdr:row>
      <xdr:rowOff>142875</xdr:rowOff>
    </xdr:from>
    <xdr:ext cx="295275" cy="241301"/>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175BB5F6-94DF-4B49-AD10-B7D9707E206F}"/>
            </a:ext>
          </a:extLst>
        </xdr:cNvPr>
        <xdr:cNvSpPr/>
      </xdr:nvSpPr>
      <xdr:spPr bwMode="auto">
        <a:xfrm>
          <a:off x="7918076" y="13410919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739</xdr:row>
      <xdr:rowOff>64324</xdr:rowOff>
    </xdr:from>
    <xdr:ext cx="3432627" cy="696438"/>
    <xdr:pic>
      <xdr:nvPicPr>
        <xdr:cNvPr id="118" name="Imagen 117">
          <a:extLst>
            <a:ext uri="{FF2B5EF4-FFF2-40B4-BE49-F238E27FC236}">
              <a16:creationId xmlns:a16="http://schemas.microsoft.com/office/drawing/2014/main" id="{A679D7FD-ED94-465F-BFD0-605F979D8FED}"/>
            </a:ext>
          </a:extLst>
        </xdr:cNvPr>
        <xdr:cNvPicPr>
          <a:picLocks noChangeAspect="1"/>
        </xdr:cNvPicPr>
      </xdr:nvPicPr>
      <xdr:blipFill rotWithShape="1">
        <a:blip xmlns:r="http://schemas.openxmlformats.org/officeDocument/2006/relationships" r:embed="rId1"/>
        <a:srcRect t="-1" r="61543" b="-5874"/>
        <a:stretch/>
      </xdr:blipFill>
      <xdr:spPr>
        <a:xfrm>
          <a:off x="9790452" y="131139530"/>
          <a:ext cx="3432627" cy="696438"/>
        </a:xfrm>
        <a:prstGeom prst="rect">
          <a:avLst/>
        </a:prstGeom>
      </xdr:spPr>
    </xdr:pic>
    <xdr:clientData/>
  </xdr:oneCellAnchor>
  <xdr:oneCellAnchor>
    <xdr:from>
      <xdr:col>1</xdr:col>
      <xdr:colOff>90137</xdr:colOff>
      <xdr:row>745</xdr:row>
      <xdr:rowOff>62781</xdr:rowOff>
    </xdr:from>
    <xdr:ext cx="1074634" cy="1083082"/>
    <xdr:pic>
      <xdr:nvPicPr>
        <xdr:cNvPr id="119" name="Imagen 118">
          <a:extLst>
            <a:ext uri="{FF2B5EF4-FFF2-40B4-BE49-F238E27FC236}">
              <a16:creationId xmlns:a16="http://schemas.microsoft.com/office/drawing/2014/main" id="{CBB8ADD6-495E-402E-80B0-71834B7C043C}"/>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09880" y="145517695"/>
          <a:ext cx="1074634" cy="1083082"/>
        </a:xfrm>
        <a:prstGeom prst="rect">
          <a:avLst/>
        </a:prstGeom>
        <a:noFill/>
        <a:ln>
          <a:noFill/>
        </a:ln>
      </xdr:spPr>
    </xdr:pic>
    <xdr:clientData/>
  </xdr:oneCellAnchor>
  <xdr:oneCellAnchor>
    <xdr:from>
      <xdr:col>5</xdr:col>
      <xdr:colOff>152400</xdr:colOff>
      <xdr:row>836</xdr:row>
      <xdr:rowOff>142875</xdr:rowOff>
    </xdr:from>
    <xdr:ext cx="295275" cy="241301"/>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05F4137E-6D66-479F-8578-2C4521430D5E}"/>
            </a:ext>
          </a:extLst>
        </xdr:cNvPr>
        <xdr:cNvSpPr/>
      </xdr:nvSpPr>
      <xdr:spPr bwMode="auto">
        <a:xfrm>
          <a:off x="4298576" y="150469787"/>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836</xdr:row>
      <xdr:rowOff>142875</xdr:rowOff>
    </xdr:from>
    <xdr:ext cx="295275" cy="241301"/>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7CD54790-EBEB-4055-8D46-2CA58500A0E7}"/>
            </a:ext>
          </a:extLst>
        </xdr:cNvPr>
        <xdr:cNvSpPr/>
      </xdr:nvSpPr>
      <xdr:spPr bwMode="auto">
        <a:xfrm>
          <a:off x="7918076" y="150469787"/>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821</xdr:row>
      <xdr:rowOff>64324</xdr:rowOff>
    </xdr:from>
    <xdr:ext cx="3432627" cy="696438"/>
    <xdr:pic>
      <xdr:nvPicPr>
        <xdr:cNvPr id="126" name="Imagen 125">
          <a:extLst>
            <a:ext uri="{FF2B5EF4-FFF2-40B4-BE49-F238E27FC236}">
              <a16:creationId xmlns:a16="http://schemas.microsoft.com/office/drawing/2014/main" id="{BB479865-3C46-4C19-9067-9A37996CEC15}"/>
            </a:ext>
          </a:extLst>
        </xdr:cNvPr>
        <xdr:cNvPicPr>
          <a:picLocks noChangeAspect="1"/>
        </xdr:cNvPicPr>
      </xdr:nvPicPr>
      <xdr:blipFill rotWithShape="1">
        <a:blip xmlns:r="http://schemas.openxmlformats.org/officeDocument/2006/relationships" r:embed="rId1"/>
        <a:srcRect t="-1" r="61543" b="-5874"/>
        <a:stretch/>
      </xdr:blipFill>
      <xdr:spPr>
        <a:xfrm>
          <a:off x="9790452" y="147500118"/>
          <a:ext cx="3432627" cy="696438"/>
        </a:xfrm>
        <a:prstGeom prst="rect">
          <a:avLst/>
        </a:prstGeom>
      </xdr:spPr>
    </xdr:pic>
    <xdr:clientData/>
  </xdr:oneCellAnchor>
  <xdr:oneCellAnchor>
    <xdr:from>
      <xdr:col>1</xdr:col>
      <xdr:colOff>90137</xdr:colOff>
      <xdr:row>827</xdr:row>
      <xdr:rowOff>62781</xdr:rowOff>
    </xdr:from>
    <xdr:ext cx="1107291" cy="1115995"/>
    <xdr:pic>
      <xdr:nvPicPr>
        <xdr:cNvPr id="127" name="Imagen 126">
          <a:extLst>
            <a:ext uri="{FF2B5EF4-FFF2-40B4-BE49-F238E27FC236}">
              <a16:creationId xmlns:a16="http://schemas.microsoft.com/office/drawing/2014/main" id="{B828CF09-1E74-40CB-B2F7-13C83189A6C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09880" y="161454381"/>
          <a:ext cx="1107291" cy="1115995"/>
        </a:xfrm>
        <a:prstGeom prst="rect">
          <a:avLst/>
        </a:prstGeom>
        <a:noFill/>
        <a:ln>
          <a:noFill/>
        </a:ln>
      </xdr:spPr>
    </xdr:pic>
    <xdr:clientData/>
  </xdr:oneCellAnchor>
  <xdr:oneCellAnchor>
    <xdr:from>
      <xdr:col>5</xdr:col>
      <xdr:colOff>152400</xdr:colOff>
      <xdr:row>902</xdr:row>
      <xdr:rowOff>0</xdr:rowOff>
    </xdr:from>
    <xdr:ext cx="295275" cy="241301"/>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505D8CF6-E324-4A99-8D1A-DD7A02F2F1A2}"/>
            </a:ext>
          </a:extLst>
        </xdr:cNvPr>
        <xdr:cNvSpPr/>
      </xdr:nvSpPr>
      <xdr:spPr bwMode="auto">
        <a:xfrm>
          <a:off x="4298576" y="1668303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902</xdr:row>
      <xdr:rowOff>0</xdr:rowOff>
    </xdr:from>
    <xdr:ext cx="295275" cy="241301"/>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99A5E56D-CF46-4DA3-9F23-308911B563EC}"/>
            </a:ext>
          </a:extLst>
        </xdr:cNvPr>
        <xdr:cNvSpPr/>
      </xdr:nvSpPr>
      <xdr:spPr bwMode="auto">
        <a:xfrm>
          <a:off x="7918076" y="1668303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918</xdr:row>
      <xdr:rowOff>142875</xdr:rowOff>
    </xdr:from>
    <xdr:ext cx="295275" cy="241301"/>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8C97CE41-BD7A-49BB-AF5F-FE3FEA299D55}"/>
            </a:ext>
          </a:extLst>
        </xdr:cNvPr>
        <xdr:cNvSpPr/>
      </xdr:nvSpPr>
      <xdr:spPr bwMode="auto">
        <a:xfrm>
          <a:off x="4298576" y="183190963"/>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918</xdr:row>
      <xdr:rowOff>142875</xdr:rowOff>
    </xdr:from>
    <xdr:ext cx="295275" cy="241301"/>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31CE72BB-EF93-40FD-B8E0-463E174867A7}"/>
            </a:ext>
          </a:extLst>
        </xdr:cNvPr>
        <xdr:cNvSpPr/>
      </xdr:nvSpPr>
      <xdr:spPr bwMode="auto">
        <a:xfrm>
          <a:off x="7918076" y="183190963"/>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903</xdr:row>
      <xdr:rowOff>64324</xdr:rowOff>
    </xdr:from>
    <xdr:ext cx="3432627" cy="696438"/>
    <xdr:pic>
      <xdr:nvPicPr>
        <xdr:cNvPr id="134" name="Imagen 133">
          <a:extLst>
            <a:ext uri="{FF2B5EF4-FFF2-40B4-BE49-F238E27FC236}">
              <a16:creationId xmlns:a16="http://schemas.microsoft.com/office/drawing/2014/main" id="{202BD3A7-5BAD-45B6-B672-69E5765E5FB1}"/>
            </a:ext>
          </a:extLst>
        </xdr:cNvPr>
        <xdr:cNvPicPr>
          <a:picLocks noChangeAspect="1"/>
        </xdr:cNvPicPr>
      </xdr:nvPicPr>
      <xdr:blipFill rotWithShape="1">
        <a:blip xmlns:r="http://schemas.openxmlformats.org/officeDocument/2006/relationships" r:embed="rId1"/>
        <a:srcRect t="-1" r="61543" b="-5874"/>
        <a:stretch/>
      </xdr:blipFill>
      <xdr:spPr>
        <a:xfrm>
          <a:off x="9790452" y="180221295"/>
          <a:ext cx="3432627" cy="696438"/>
        </a:xfrm>
        <a:prstGeom prst="rect">
          <a:avLst/>
        </a:prstGeom>
      </xdr:spPr>
    </xdr:pic>
    <xdr:clientData/>
  </xdr:oneCellAnchor>
  <xdr:oneCellAnchor>
    <xdr:from>
      <xdr:col>1</xdr:col>
      <xdr:colOff>220766</xdr:colOff>
      <xdr:row>909</xdr:row>
      <xdr:rowOff>149866</xdr:rowOff>
    </xdr:from>
    <xdr:ext cx="933119" cy="940454"/>
    <xdr:pic>
      <xdr:nvPicPr>
        <xdr:cNvPr id="135" name="Imagen 134">
          <a:extLst>
            <a:ext uri="{FF2B5EF4-FFF2-40B4-BE49-F238E27FC236}">
              <a16:creationId xmlns:a16="http://schemas.microsoft.com/office/drawing/2014/main" id="{BA4526D9-D505-4A13-B682-BE4B58FD705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40509" y="177554352"/>
          <a:ext cx="933119" cy="940454"/>
        </a:xfrm>
        <a:prstGeom prst="rect">
          <a:avLst/>
        </a:prstGeom>
        <a:noFill/>
        <a:ln>
          <a:noFill/>
        </a:ln>
      </xdr:spPr>
    </xdr:pic>
    <xdr:clientData/>
  </xdr:oneCellAnchor>
  <xdr:oneCellAnchor>
    <xdr:from>
      <xdr:col>5</xdr:col>
      <xdr:colOff>152400</xdr:colOff>
      <xdr:row>1001</xdr:row>
      <xdr:rowOff>142875</xdr:rowOff>
    </xdr:from>
    <xdr:ext cx="295275" cy="241301"/>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15016FE8-30B3-403A-BF96-D9E1CC0F5D55}"/>
            </a:ext>
          </a:extLst>
        </xdr:cNvPr>
        <xdr:cNvSpPr/>
      </xdr:nvSpPr>
      <xdr:spPr bwMode="auto">
        <a:xfrm>
          <a:off x="4302579" y="19951473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1001</xdr:row>
      <xdr:rowOff>142875</xdr:rowOff>
    </xdr:from>
    <xdr:ext cx="295275" cy="241301"/>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ED9FE013-5AE6-4B3A-A66F-8124911A8BC2}"/>
            </a:ext>
          </a:extLst>
        </xdr:cNvPr>
        <xdr:cNvSpPr/>
      </xdr:nvSpPr>
      <xdr:spPr bwMode="auto">
        <a:xfrm>
          <a:off x="7935686" y="19951473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986</xdr:row>
      <xdr:rowOff>64324</xdr:rowOff>
    </xdr:from>
    <xdr:ext cx="3432627" cy="696438"/>
    <xdr:pic>
      <xdr:nvPicPr>
        <xdr:cNvPr id="138" name="Imagen 137">
          <a:extLst>
            <a:ext uri="{FF2B5EF4-FFF2-40B4-BE49-F238E27FC236}">
              <a16:creationId xmlns:a16="http://schemas.microsoft.com/office/drawing/2014/main" id="{952E471D-B8D0-41D7-9807-738789C2578E}"/>
            </a:ext>
          </a:extLst>
        </xdr:cNvPr>
        <xdr:cNvPicPr>
          <a:picLocks noChangeAspect="1"/>
        </xdr:cNvPicPr>
      </xdr:nvPicPr>
      <xdr:blipFill rotWithShape="1">
        <a:blip xmlns:r="http://schemas.openxmlformats.org/officeDocument/2006/relationships" r:embed="rId1"/>
        <a:srcRect t="-1" r="61543" b="-5874"/>
        <a:stretch/>
      </xdr:blipFill>
      <xdr:spPr>
        <a:xfrm>
          <a:off x="9814464" y="196524253"/>
          <a:ext cx="3432627" cy="696438"/>
        </a:xfrm>
        <a:prstGeom prst="rect">
          <a:avLst/>
        </a:prstGeom>
      </xdr:spPr>
    </xdr:pic>
    <xdr:clientData/>
  </xdr:oneCellAnchor>
  <xdr:oneCellAnchor>
    <xdr:from>
      <xdr:col>1</xdr:col>
      <xdr:colOff>90137</xdr:colOff>
      <xdr:row>992</xdr:row>
      <xdr:rowOff>62781</xdr:rowOff>
    </xdr:from>
    <xdr:ext cx="1031091" cy="1039196"/>
    <xdr:pic>
      <xdr:nvPicPr>
        <xdr:cNvPr id="139" name="Imagen 138">
          <a:extLst>
            <a:ext uri="{FF2B5EF4-FFF2-40B4-BE49-F238E27FC236}">
              <a16:creationId xmlns:a16="http://schemas.microsoft.com/office/drawing/2014/main" id="{6F55F525-12BF-45DD-B930-E779E61AE806}"/>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09880" y="193632552"/>
          <a:ext cx="1031091" cy="1039196"/>
        </a:xfrm>
        <a:prstGeom prst="rect">
          <a:avLst/>
        </a:prstGeom>
        <a:noFill/>
        <a:ln>
          <a:noFill/>
        </a:ln>
      </xdr:spPr>
    </xdr:pic>
    <xdr:clientData/>
  </xdr:oneCellAnchor>
  <xdr:oneCellAnchor>
    <xdr:from>
      <xdr:col>5</xdr:col>
      <xdr:colOff>152400</xdr:colOff>
      <xdr:row>1067</xdr:row>
      <xdr:rowOff>0</xdr:rowOff>
    </xdr:from>
    <xdr:ext cx="295275" cy="241301"/>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3086510C-D059-43D7-A96A-03BD39EE4A2B}"/>
            </a:ext>
          </a:extLst>
        </xdr:cNvPr>
        <xdr:cNvSpPr/>
      </xdr:nvSpPr>
      <xdr:spPr bwMode="auto">
        <a:xfrm>
          <a:off x="4302579" y="215870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1067</xdr:row>
      <xdr:rowOff>0</xdr:rowOff>
    </xdr:from>
    <xdr:ext cx="295275" cy="241301"/>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700C9214-E855-4137-ACC8-6902978ED908}"/>
            </a:ext>
          </a:extLst>
        </xdr:cNvPr>
        <xdr:cNvSpPr/>
      </xdr:nvSpPr>
      <xdr:spPr bwMode="auto">
        <a:xfrm>
          <a:off x="7935686" y="215870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344</xdr:row>
      <xdr:rowOff>142875</xdr:rowOff>
    </xdr:from>
    <xdr:ext cx="295275" cy="241301"/>
    <xdr:sp macro="" textlink="">
      <xdr:nvSpPr>
        <xdr:cNvPr id="144" name="Check Box 5" hidden="1">
          <a:extLst>
            <a:ext uri="{63B3BB69-23CF-44E3-9099-C40C66FF867C}">
              <a14:compatExt xmlns:a14="http://schemas.microsoft.com/office/drawing/2010/main" spid="_x0000_s2051"/>
            </a:ext>
            <a:ext uri="{FF2B5EF4-FFF2-40B4-BE49-F238E27FC236}">
              <a16:creationId xmlns:a16="http://schemas.microsoft.com/office/drawing/2014/main" id="{5AFE499F-EEEA-452F-A3DB-14F8071DF870}"/>
            </a:ext>
          </a:extLst>
        </xdr:cNvPr>
        <xdr:cNvSpPr/>
      </xdr:nvSpPr>
      <xdr:spPr bwMode="auto">
        <a:xfrm>
          <a:off x="4308764" y="6841114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344</xdr:row>
      <xdr:rowOff>142875</xdr:rowOff>
    </xdr:from>
    <xdr:ext cx="295275" cy="241301"/>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7A6EF481-A5B0-4DB4-84CF-36706C5EDCE4}"/>
            </a:ext>
          </a:extLst>
        </xdr:cNvPr>
        <xdr:cNvSpPr/>
      </xdr:nvSpPr>
      <xdr:spPr bwMode="auto">
        <a:xfrm>
          <a:off x="7928264" y="6841114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724893</xdr:colOff>
      <xdr:row>329</xdr:row>
      <xdr:rowOff>64324</xdr:rowOff>
    </xdr:from>
    <xdr:ext cx="3432627" cy="696438"/>
    <xdr:pic>
      <xdr:nvPicPr>
        <xdr:cNvPr id="146" name="Imagen 145">
          <a:extLst>
            <a:ext uri="{FF2B5EF4-FFF2-40B4-BE49-F238E27FC236}">
              <a16:creationId xmlns:a16="http://schemas.microsoft.com/office/drawing/2014/main" id="{0BCBCC37-8AB7-4B96-83EA-7D36CC4D2590}"/>
            </a:ext>
          </a:extLst>
        </xdr:cNvPr>
        <xdr:cNvPicPr>
          <a:picLocks noChangeAspect="1"/>
        </xdr:cNvPicPr>
      </xdr:nvPicPr>
      <xdr:blipFill rotWithShape="1">
        <a:blip xmlns:r="http://schemas.openxmlformats.org/officeDocument/2006/relationships" r:embed="rId1"/>
        <a:srcRect t="-1" r="61543" b="-5874"/>
        <a:stretch/>
      </xdr:blipFill>
      <xdr:spPr>
        <a:xfrm>
          <a:off x="9799620" y="65440460"/>
          <a:ext cx="3432627" cy="696438"/>
        </a:xfrm>
        <a:prstGeom prst="rect">
          <a:avLst/>
        </a:prstGeom>
      </xdr:spPr>
    </xdr:pic>
    <xdr:clientData/>
  </xdr:oneCellAnchor>
  <xdr:oneCellAnchor>
    <xdr:from>
      <xdr:col>1</xdr:col>
      <xdr:colOff>90137</xdr:colOff>
      <xdr:row>335</xdr:row>
      <xdr:rowOff>62781</xdr:rowOff>
    </xdr:from>
    <xdr:ext cx="1114997" cy="1123762"/>
    <xdr:pic>
      <xdr:nvPicPr>
        <xdr:cNvPr id="147" name="Imagen 146">
          <a:extLst>
            <a:ext uri="{FF2B5EF4-FFF2-40B4-BE49-F238E27FC236}">
              <a16:creationId xmlns:a16="http://schemas.microsoft.com/office/drawing/2014/main" id="{A11B4AD5-3991-4382-9BB7-20783D90641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9880" y="65529467"/>
          <a:ext cx="1114997" cy="1123762"/>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43169</xdr:colOff>
      <xdr:row>1</xdr:row>
      <xdr:rowOff>13464</xdr:rowOff>
    </xdr:from>
    <xdr:ext cx="1495983" cy="1501426"/>
    <xdr:pic>
      <xdr:nvPicPr>
        <xdr:cNvPr id="3" name="Imagen 2">
          <a:extLst>
            <a:ext uri="{FF2B5EF4-FFF2-40B4-BE49-F238E27FC236}">
              <a16:creationId xmlns:a16="http://schemas.microsoft.com/office/drawing/2014/main" id="{F9524325-ACF0-40F6-971B-A84AAD922E38}"/>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47276" y="8762857"/>
          <a:ext cx="1495983" cy="1501426"/>
        </a:xfrm>
        <a:prstGeom prst="rect">
          <a:avLst/>
        </a:prstGeom>
        <a:noFill/>
      </xdr:spPr>
    </xdr:pic>
    <xdr:clientData/>
  </xdr:oneCellAnchor>
  <xdr:oneCellAnchor>
    <xdr:from>
      <xdr:col>1</xdr:col>
      <xdr:colOff>99198</xdr:colOff>
      <xdr:row>30</xdr:row>
      <xdr:rowOff>35875</xdr:rowOff>
    </xdr:from>
    <xdr:ext cx="1447213" cy="1459375"/>
    <xdr:pic>
      <xdr:nvPicPr>
        <xdr:cNvPr id="6" name="Imagen 5">
          <a:extLst>
            <a:ext uri="{FF2B5EF4-FFF2-40B4-BE49-F238E27FC236}">
              <a16:creationId xmlns:a16="http://schemas.microsoft.com/office/drawing/2014/main" id="{50E1C778-979A-43D3-A16B-2937F90362E7}"/>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8877316"/>
          <a:ext cx="1447213" cy="1459375"/>
        </a:xfrm>
        <a:prstGeom prst="rect">
          <a:avLst/>
        </a:prstGeom>
        <a:noFill/>
      </xdr:spPr>
    </xdr:pic>
    <xdr:clientData/>
  </xdr:oneCellAnchor>
  <xdr:oneCellAnchor>
    <xdr:from>
      <xdr:col>1</xdr:col>
      <xdr:colOff>99198</xdr:colOff>
      <xdr:row>59</xdr:row>
      <xdr:rowOff>35875</xdr:rowOff>
    </xdr:from>
    <xdr:ext cx="1447213" cy="1459375"/>
    <xdr:pic>
      <xdr:nvPicPr>
        <xdr:cNvPr id="8" name="Imagen 7">
          <a:extLst>
            <a:ext uri="{FF2B5EF4-FFF2-40B4-BE49-F238E27FC236}">
              <a16:creationId xmlns:a16="http://schemas.microsoft.com/office/drawing/2014/main" id="{9175D8FB-29BA-4CE8-9A1D-998322AF5ED2}"/>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17954081"/>
          <a:ext cx="1447213" cy="1459375"/>
        </a:xfrm>
        <a:prstGeom prst="rect">
          <a:avLst/>
        </a:prstGeom>
        <a:noFill/>
      </xdr:spPr>
    </xdr:pic>
    <xdr:clientData/>
  </xdr:oneCellAnchor>
  <xdr:oneCellAnchor>
    <xdr:from>
      <xdr:col>1</xdr:col>
      <xdr:colOff>99198</xdr:colOff>
      <xdr:row>88</xdr:row>
      <xdr:rowOff>35875</xdr:rowOff>
    </xdr:from>
    <xdr:ext cx="1447213" cy="1459375"/>
    <xdr:pic>
      <xdr:nvPicPr>
        <xdr:cNvPr id="10" name="Imagen 9">
          <a:extLst>
            <a:ext uri="{FF2B5EF4-FFF2-40B4-BE49-F238E27FC236}">
              <a16:creationId xmlns:a16="http://schemas.microsoft.com/office/drawing/2014/main" id="{94BAF882-E443-45ED-8EAD-921A65802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99223" y="27086875"/>
          <a:ext cx="1447213" cy="1459375"/>
        </a:xfrm>
        <a:prstGeom prst="rect">
          <a:avLst/>
        </a:prstGeom>
        <a:noFill/>
      </xdr:spPr>
    </xdr:pic>
    <xdr:clientData/>
  </xdr:oneCellAnchor>
  <xdr:oneCellAnchor>
    <xdr:from>
      <xdr:col>1</xdr:col>
      <xdr:colOff>99198</xdr:colOff>
      <xdr:row>146</xdr:row>
      <xdr:rowOff>35875</xdr:rowOff>
    </xdr:from>
    <xdr:ext cx="1447213" cy="1459375"/>
    <xdr:pic>
      <xdr:nvPicPr>
        <xdr:cNvPr id="13" name="Imagen 12">
          <a:extLst>
            <a:ext uri="{FF2B5EF4-FFF2-40B4-BE49-F238E27FC236}">
              <a16:creationId xmlns:a16="http://schemas.microsoft.com/office/drawing/2014/main" id="{DA8C614D-61B1-445C-93DF-47FAD30F144B}"/>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97025" y="36406721"/>
          <a:ext cx="1447213" cy="1459375"/>
        </a:xfrm>
        <a:prstGeom prst="rect">
          <a:avLst/>
        </a:prstGeom>
        <a:noFill/>
      </xdr:spPr>
    </xdr:pic>
    <xdr:clientData/>
  </xdr:oneCellAnchor>
  <xdr:oneCellAnchor>
    <xdr:from>
      <xdr:col>1</xdr:col>
      <xdr:colOff>99198</xdr:colOff>
      <xdr:row>175</xdr:row>
      <xdr:rowOff>35875</xdr:rowOff>
    </xdr:from>
    <xdr:ext cx="1447213" cy="1459375"/>
    <xdr:pic>
      <xdr:nvPicPr>
        <xdr:cNvPr id="11" name="Imagen 10">
          <a:extLst>
            <a:ext uri="{FF2B5EF4-FFF2-40B4-BE49-F238E27FC236}">
              <a16:creationId xmlns:a16="http://schemas.microsoft.com/office/drawing/2014/main" id="{84909E68-7BD6-494F-AEC3-982E44B9A3E9}"/>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97025" y="45587356"/>
          <a:ext cx="1447213" cy="1459375"/>
        </a:xfrm>
        <a:prstGeom prst="rect">
          <a:avLst/>
        </a:prstGeom>
        <a:noFill/>
      </xdr:spPr>
    </xdr:pic>
    <xdr:clientData/>
  </xdr:oneCellAnchor>
  <xdr:oneCellAnchor>
    <xdr:from>
      <xdr:col>1</xdr:col>
      <xdr:colOff>99198</xdr:colOff>
      <xdr:row>204</xdr:row>
      <xdr:rowOff>35875</xdr:rowOff>
    </xdr:from>
    <xdr:ext cx="1447213" cy="1459375"/>
    <xdr:pic>
      <xdr:nvPicPr>
        <xdr:cNvPr id="22" name="Imagen 21">
          <a:extLst>
            <a:ext uri="{FF2B5EF4-FFF2-40B4-BE49-F238E27FC236}">
              <a16:creationId xmlns:a16="http://schemas.microsoft.com/office/drawing/2014/main" id="{924D07A3-070B-4DF5-A966-70FCEE1A5F37}"/>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54261140"/>
          <a:ext cx="1447213" cy="1459375"/>
        </a:xfrm>
        <a:prstGeom prst="rect">
          <a:avLst/>
        </a:prstGeom>
        <a:noFill/>
      </xdr:spPr>
    </xdr:pic>
    <xdr:clientData/>
  </xdr:oneCellAnchor>
  <xdr:oneCellAnchor>
    <xdr:from>
      <xdr:col>1</xdr:col>
      <xdr:colOff>99198</xdr:colOff>
      <xdr:row>233</xdr:row>
      <xdr:rowOff>35875</xdr:rowOff>
    </xdr:from>
    <xdr:ext cx="1447213" cy="1459375"/>
    <xdr:pic>
      <xdr:nvPicPr>
        <xdr:cNvPr id="12" name="Imagen 11">
          <a:extLst>
            <a:ext uri="{FF2B5EF4-FFF2-40B4-BE49-F238E27FC236}">
              <a16:creationId xmlns:a16="http://schemas.microsoft.com/office/drawing/2014/main" id="{940695ED-DF34-485D-9275-D8D85CBA8026}"/>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63461169"/>
          <a:ext cx="1447213" cy="1459375"/>
        </a:xfrm>
        <a:prstGeom prst="rect">
          <a:avLst/>
        </a:prstGeom>
        <a:noFill/>
      </xdr:spPr>
    </xdr:pic>
    <xdr:clientData/>
  </xdr:oneCellAnchor>
  <xdr:oneCellAnchor>
    <xdr:from>
      <xdr:col>1</xdr:col>
      <xdr:colOff>99198</xdr:colOff>
      <xdr:row>262</xdr:row>
      <xdr:rowOff>35875</xdr:rowOff>
    </xdr:from>
    <xdr:ext cx="1447213" cy="1459375"/>
    <xdr:pic>
      <xdr:nvPicPr>
        <xdr:cNvPr id="29" name="Imagen 28">
          <a:extLst>
            <a:ext uri="{FF2B5EF4-FFF2-40B4-BE49-F238E27FC236}">
              <a16:creationId xmlns:a16="http://schemas.microsoft.com/office/drawing/2014/main" id="{4D4380B2-16DE-428E-B447-A3BCDEF4473D}"/>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72537934"/>
          <a:ext cx="1447213" cy="1459375"/>
        </a:xfrm>
        <a:prstGeom prst="rect">
          <a:avLst/>
        </a:prstGeom>
        <a:noFill/>
      </xdr:spPr>
    </xdr:pic>
    <xdr:clientData/>
  </xdr:oneCellAnchor>
  <xdr:oneCellAnchor>
    <xdr:from>
      <xdr:col>1</xdr:col>
      <xdr:colOff>99198</xdr:colOff>
      <xdr:row>291</xdr:row>
      <xdr:rowOff>35875</xdr:rowOff>
    </xdr:from>
    <xdr:ext cx="1447213" cy="1459375"/>
    <xdr:pic>
      <xdr:nvPicPr>
        <xdr:cNvPr id="34" name="Imagen 33">
          <a:extLst>
            <a:ext uri="{FF2B5EF4-FFF2-40B4-BE49-F238E27FC236}">
              <a16:creationId xmlns:a16="http://schemas.microsoft.com/office/drawing/2014/main" id="{50481A90-6B13-4233-96DE-3394D221B53C}"/>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0904" y="81827610"/>
          <a:ext cx="1447213" cy="1459375"/>
        </a:xfrm>
        <a:prstGeom prst="rect">
          <a:avLst/>
        </a:prstGeom>
        <a:noFill/>
      </xdr:spPr>
    </xdr:pic>
    <xdr:clientData/>
  </xdr:oneCellAnchor>
  <xdr:oneCellAnchor>
    <xdr:from>
      <xdr:col>1</xdr:col>
      <xdr:colOff>99198</xdr:colOff>
      <xdr:row>320</xdr:row>
      <xdr:rowOff>35875</xdr:rowOff>
    </xdr:from>
    <xdr:ext cx="1442119" cy="1459375"/>
    <xdr:pic>
      <xdr:nvPicPr>
        <xdr:cNvPr id="44" name="Imagen 43">
          <a:extLst>
            <a:ext uri="{FF2B5EF4-FFF2-40B4-BE49-F238E27FC236}">
              <a16:creationId xmlns:a16="http://schemas.microsoft.com/office/drawing/2014/main" id="{D1BC7579-B2EF-430E-BAFA-C83173CF7ED3}"/>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7016" y="8833511"/>
          <a:ext cx="1442119" cy="1459375"/>
        </a:xfrm>
        <a:prstGeom prst="rect">
          <a:avLst/>
        </a:prstGeom>
        <a:noFill/>
      </xdr:spPr>
    </xdr:pic>
    <xdr:clientData/>
  </xdr:oneCellAnchor>
  <xdr:oneCellAnchor>
    <xdr:from>
      <xdr:col>1</xdr:col>
      <xdr:colOff>99198</xdr:colOff>
      <xdr:row>349</xdr:row>
      <xdr:rowOff>35875</xdr:rowOff>
    </xdr:from>
    <xdr:ext cx="1447213" cy="1459375"/>
    <xdr:pic>
      <xdr:nvPicPr>
        <xdr:cNvPr id="48" name="Imagen 47">
          <a:extLst>
            <a:ext uri="{FF2B5EF4-FFF2-40B4-BE49-F238E27FC236}">
              <a16:creationId xmlns:a16="http://schemas.microsoft.com/office/drawing/2014/main" id="{42E7F2E5-1491-4E91-B8BF-665944A70753}"/>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307016" y="27363966"/>
          <a:ext cx="1447213" cy="1459375"/>
        </a:xfrm>
        <a:prstGeom prst="rect">
          <a:avLst/>
        </a:prstGeom>
        <a:noFill/>
      </xdr:spPr>
    </xdr:pic>
    <xdr:clientData/>
  </xdr:oneCellAnchor>
  <xdr:twoCellAnchor editAs="oneCell">
    <xdr:from>
      <xdr:col>1</xdr:col>
      <xdr:colOff>28577</xdr:colOff>
      <xdr:row>11</xdr:row>
      <xdr:rowOff>38099</xdr:rowOff>
    </xdr:from>
    <xdr:to>
      <xdr:col>3</xdr:col>
      <xdr:colOff>447675</xdr:colOff>
      <xdr:row>19</xdr:row>
      <xdr:rowOff>361949</xdr:rowOff>
    </xdr:to>
    <xdr:pic>
      <xdr:nvPicPr>
        <xdr:cNvPr id="32" name="Imagen 31">
          <a:extLst>
            <a:ext uri="{FF2B5EF4-FFF2-40B4-BE49-F238E27FC236}">
              <a16:creationId xmlns:a16="http://schemas.microsoft.com/office/drawing/2014/main" id="{88D618F9-FEDB-A50C-CB2B-50E0652A766F}"/>
            </a:ext>
          </a:extLst>
        </xdr:cNvPr>
        <xdr:cNvPicPr>
          <a:picLocks noChangeAspect="1"/>
        </xdr:cNvPicPr>
      </xdr:nvPicPr>
      <xdr:blipFill>
        <a:blip xmlns:r="http://schemas.openxmlformats.org/officeDocument/2006/relationships" r:embed="rId3"/>
        <a:stretch>
          <a:fillRect/>
        </a:stretch>
      </xdr:blipFill>
      <xdr:spPr>
        <a:xfrm>
          <a:off x="228602" y="3381374"/>
          <a:ext cx="2066923" cy="3114675"/>
        </a:xfrm>
        <a:prstGeom prst="rect">
          <a:avLst/>
        </a:prstGeom>
      </xdr:spPr>
    </xdr:pic>
    <xdr:clientData/>
  </xdr:twoCellAnchor>
  <xdr:twoCellAnchor editAs="oneCell">
    <xdr:from>
      <xdr:col>3</xdr:col>
      <xdr:colOff>495300</xdr:colOff>
      <xdr:row>11</xdr:row>
      <xdr:rowOff>38101</xdr:rowOff>
    </xdr:from>
    <xdr:to>
      <xdr:col>5</xdr:col>
      <xdr:colOff>809625</xdr:colOff>
      <xdr:row>19</xdr:row>
      <xdr:rowOff>361950</xdr:rowOff>
    </xdr:to>
    <xdr:pic>
      <xdr:nvPicPr>
        <xdr:cNvPr id="33" name="Imagen 32">
          <a:extLst>
            <a:ext uri="{FF2B5EF4-FFF2-40B4-BE49-F238E27FC236}">
              <a16:creationId xmlns:a16="http://schemas.microsoft.com/office/drawing/2014/main" id="{92655DAE-47C4-1649-4077-64D61C17478A}"/>
            </a:ext>
          </a:extLst>
        </xdr:cNvPr>
        <xdr:cNvPicPr>
          <a:picLocks noChangeAspect="1"/>
        </xdr:cNvPicPr>
      </xdr:nvPicPr>
      <xdr:blipFill>
        <a:blip xmlns:r="http://schemas.openxmlformats.org/officeDocument/2006/relationships" r:embed="rId4"/>
        <a:stretch>
          <a:fillRect/>
        </a:stretch>
      </xdr:blipFill>
      <xdr:spPr>
        <a:xfrm>
          <a:off x="2343150" y="3381376"/>
          <a:ext cx="1971675" cy="3114674"/>
        </a:xfrm>
        <a:prstGeom prst="rect">
          <a:avLst/>
        </a:prstGeom>
      </xdr:spPr>
    </xdr:pic>
    <xdr:clientData/>
  </xdr:twoCellAnchor>
  <xdr:twoCellAnchor editAs="oneCell">
    <xdr:from>
      <xdr:col>1</xdr:col>
      <xdr:colOff>13883</xdr:colOff>
      <xdr:row>185</xdr:row>
      <xdr:rowOff>14490</xdr:rowOff>
    </xdr:from>
    <xdr:to>
      <xdr:col>3</xdr:col>
      <xdr:colOff>302632</xdr:colOff>
      <xdr:row>193</xdr:row>
      <xdr:rowOff>281818</xdr:rowOff>
    </xdr:to>
    <xdr:pic>
      <xdr:nvPicPr>
        <xdr:cNvPr id="37" name="Imagen 36">
          <a:extLst>
            <a:ext uri="{FF2B5EF4-FFF2-40B4-BE49-F238E27FC236}">
              <a16:creationId xmlns:a16="http://schemas.microsoft.com/office/drawing/2014/main" id="{0CB64B48-9B42-4D35-9D70-4771A63180A9}"/>
            </a:ext>
          </a:extLst>
        </xdr:cNvPr>
        <xdr:cNvPicPr>
          <a:picLocks noChangeAspect="1"/>
        </xdr:cNvPicPr>
      </xdr:nvPicPr>
      <xdr:blipFill>
        <a:blip xmlns:r="http://schemas.openxmlformats.org/officeDocument/2006/relationships" r:embed="rId3"/>
        <a:stretch>
          <a:fillRect/>
        </a:stretch>
      </xdr:blipFill>
      <xdr:spPr>
        <a:xfrm>
          <a:off x="214409" y="58212240"/>
          <a:ext cx="1938078" cy="2864143"/>
        </a:xfrm>
        <a:prstGeom prst="rect">
          <a:avLst/>
        </a:prstGeom>
      </xdr:spPr>
    </xdr:pic>
    <xdr:clientData/>
  </xdr:twoCellAnchor>
  <xdr:twoCellAnchor editAs="oneCell">
    <xdr:from>
      <xdr:col>3</xdr:col>
      <xdr:colOff>338659</xdr:colOff>
      <xdr:row>185</xdr:row>
      <xdr:rowOff>17353</xdr:rowOff>
    </xdr:from>
    <xdr:to>
      <xdr:col>5</xdr:col>
      <xdr:colOff>815356</xdr:colOff>
      <xdr:row>193</xdr:row>
      <xdr:rowOff>286831</xdr:rowOff>
    </xdr:to>
    <xdr:pic>
      <xdr:nvPicPr>
        <xdr:cNvPr id="38" name="Imagen 37">
          <a:extLst>
            <a:ext uri="{FF2B5EF4-FFF2-40B4-BE49-F238E27FC236}">
              <a16:creationId xmlns:a16="http://schemas.microsoft.com/office/drawing/2014/main" id="{55642ADD-26E2-48FF-8596-08F5001CF93B}"/>
            </a:ext>
          </a:extLst>
        </xdr:cNvPr>
        <xdr:cNvPicPr>
          <a:picLocks noChangeAspect="1"/>
        </xdr:cNvPicPr>
      </xdr:nvPicPr>
      <xdr:blipFill>
        <a:blip xmlns:r="http://schemas.openxmlformats.org/officeDocument/2006/relationships" r:embed="rId4"/>
        <a:stretch>
          <a:fillRect/>
        </a:stretch>
      </xdr:blipFill>
      <xdr:spPr>
        <a:xfrm>
          <a:off x="2188514" y="58215103"/>
          <a:ext cx="2131039" cy="2866293"/>
        </a:xfrm>
        <a:prstGeom prst="rect">
          <a:avLst/>
        </a:prstGeom>
      </xdr:spPr>
    </xdr:pic>
    <xdr:clientData/>
  </xdr:twoCellAnchor>
  <xdr:twoCellAnchor editAs="oneCell">
    <xdr:from>
      <xdr:col>1</xdr:col>
      <xdr:colOff>23813</xdr:colOff>
      <xdr:row>40</xdr:row>
      <xdr:rowOff>25961</xdr:rowOff>
    </xdr:from>
    <xdr:to>
      <xdr:col>3</xdr:col>
      <xdr:colOff>312562</xdr:colOff>
      <xdr:row>48</xdr:row>
      <xdr:rowOff>293288</xdr:rowOff>
    </xdr:to>
    <xdr:pic>
      <xdr:nvPicPr>
        <xdr:cNvPr id="39" name="Imagen 38">
          <a:extLst>
            <a:ext uri="{FF2B5EF4-FFF2-40B4-BE49-F238E27FC236}">
              <a16:creationId xmlns:a16="http://schemas.microsoft.com/office/drawing/2014/main" id="{13B9B782-14FB-4B85-9B35-9062880A9B22}"/>
            </a:ext>
          </a:extLst>
        </xdr:cNvPr>
        <xdr:cNvPicPr>
          <a:picLocks noChangeAspect="1"/>
        </xdr:cNvPicPr>
      </xdr:nvPicPr>
      <xdr:blipFill>
        <a:blip xmlns:r="http://schemas.openxmlformats.org/officeDocument/2006/relationships" r:embed="rId3"/>
        <a:stretch>
          <a:fillRect/>
        </a:stretch>
      </xdr:blipFill>
      <xdr:spPr>
        <a:xfrm>
          <a:off x="226219" y="21272664"/>
          <a:ext cx="1937765" cy="2850983"/>
        </a:xfrm>
        <a:prstGeom prst="rect">
          <a:avLst/>
        </a:prstGeom>
      </xdr:spPr>
    </xdr:pic>
    <xdr:clientData/>
  </xdr:twoCellAnchor>
  <xdr:twoCellAnchor editAs="oneCell">
    <xdr:from>
      <xdr:col>3</xdr:col>
      <xdr:colOff>328537</xdr:colOff>
      <xdr:row>40</xdr:row>
      <xdr:rowOff>23812</xdr:rowOff>
    </xdr:from>
    <xdr:to>
      <xdr:col>5</xdr:col>
      <xdr:colOff>805234</xdr:colOff>
      <xdr:row>48</xdr:row>
      <xdr:rowOff>293289</xdr:rowOff>
    </xdr:to>
    <xdr:pic>
      <xdr:nvPicPr>
        <xdr:cNvPr id="41" name="Imagen 40">
          <a:extLst>
            <a:ext uri="{FF2B5EF4-FFF2-40B4-BE49-F238E27FC236}">
              <a16:creationId xmlns:a16="http://schemas.microsoft.com/office/drawing/2014/main" id="{542D9A6A-3EA5-4E01-8B0B-DB0FB6A4BE4D}"/>
            </a:ext>
          </a:extLst>
        </xdr:cNvPr>
        <xdr:cNvPicPr>
          <a:picLocks noChangeAspect="1"/>
        </xdr:cNvPicPr>
      </xdr:nvPicPr>
      <xdr:blipFill>
        <a:blip xmlns:r="http://schemas.openxmlformats.org/officeDocument/2006/relationships" r:embed="rId4"/>
        <a:stretch>
          <a:fillRect/>
        </a:stretch>
      </xdr:blipFill>
      <xdr:spPr>
        <a:xfrm>
          <a:off x="2179959" y="21270515"/>
          <a:ext cx="2137619" cy="2853133"/>
        </a:xfrm>
        <a:prstGeom prst="rect">
          <a:avLst/>
        </a:prstGeom>
      </xdr:spPr>
    </xdr:pic>
    <xdr:clientData/>
  </xdr:twoCellAnchor>
  <xdr:twoCellAnchor editAs="oneCell">
    <xdr:from>
      <xdr:col>1</xdr:col>
      <xdr:colOff>25066</xdr:colOff>
      <xdr:row>69</xdr:row>
      <xdr:rowOff>22202</xdr:rowOff>
    </xdr:from>
    <xdr:to>
      <xdr:col>3</xdr:col>
      <xdr:colOff>313815</xdr:colOff>
      <xdr:row>77</xdr:row>
      <xdr:rowOff>289529</xdr:rowOff>
    </xdr:to>
    <xdr:pic>
      <xdr:nvPicPr>
        <xdr:cNvPr id="42" name="Imagen 41">
          <a:extLst>
            <a:ext uri="{FF2B5EF4-FFF2-40B4-BE49-F238E27FC236}">
              <a16:creationId xmlns:a16="http://schemas.microsoft.com/office/drawing/2014/main" id="{D3491BEA-745F-46BE-AADF-938D68FED08B}"/>
            </a:ext>
          </a:extLst>
        </xdr:cNvPr>
        <xdr:cNvPicPr>
          <a:picLocks noChangeAspect="1"/>
        </xdr:cNvPicPr>
      </xdr:nvPicPr>
      <xdr:blipFill>
        <a:blip xmlns:r="http://schemas.openxmlformats.org/officeDocument/2006/relationships" r:embed="rId3"/>
        <a:stretch>
          <a:fillRect/>
        </a:stretch>
      </xdr:blipFill>
      <xdr:spPr>
        <a:xfrm>
          <a:off x="225592" y="30477136"/>
          <a:ext cx="1938078" cy="2864143"/>
        </a:xfrm>
        <a:prstGeom prst="rect">
          <a:avLst/>
        </a:prstGeom>
      </xdr:spPr>
    </xdr:pic>
    <xdr:clientData/>
  </xdr:twoCellAnchor>
  <xdr:twoCellAnchor editAs="oneCell">
    <xdr:from>
      <xdr:col>3</xdr:col>
      <xdr:colOff>329790</xdr:colOff>
      <xdr:row>69</xdr:row>
      <xdr:rowOff>20053</xdr:rowOff>
    </xdr:from>
    <xdr:to>
      <xdr:col>5</xdr:col>
      <xdr:colOff>806487</xdr:colOff>
      <xdr:row>77</xdr:row>
      <xdr:rowOff>289530</xdr:rowOff>
    </xdr:to>
    <xdr:pic>
      <xdr:nvPicPr>
        <xdr:cNvPr id="43" name="Imagen 42">
          <a:extLst>
            <a:ext uri="{FF2B5EF4-FFF2-40B4-BE49-F238E27FC236}">
              <a16:creationId xmlns:a16="http://schemas.microsoft.com/office/drawing/2014/main" id="{988C4F5B-F341-4B8B-A707-77036B9DC7A0}"/>
            </a:ext>
          </a:extLst>
        </xdr:cNvPr>
        <xdr:cNvPicPr>
          <a:picLocks noChangeAspect="1"/>
        </xdr:cNvPicPr>
      </xdr:nvPicPr>
      <xdr:blipFill>
        <a:blip xmlns:r="http://schemas.openxmlformats.org/officeDocument/2006/relationships" r:embed="rId4"/>
        <a:stretch>
          <a:fillRect/>
        </a:stretch>
      </xdr:blipFill>
      <xdr:spPr>
        <a:xfrm>
          <a:off x="2179645" y="30474987"/>
          <a:ext cx="2131039" cy="2866293"/>
        </a:xfrm>
        <a:prstGeom prst="rect">
          <a:avLst/>
        </a:prstGeom>
      </xdr:spPr>
    </xdr:pic>
    <xdr:clientData/>
  </xdr:twoCellAnchor>
  <xdr:twoCellAnchor editAs="oneCell">
    <xdr:from>
      <xdr:col>1</xdr:col>
      <xdr:colOff>16565</xdr:colOff>
      <xdr:row>98</xdr:row>
      <xdr:rowOff>43562</xdr:rowOff>
    </xdr:from>
    <xdr:to>
      <xdr:col>3</xdr:col>
      <xdr:colOff>305314</xdr:colOff>
      <xdr:row>106</xdr:row>
      <xdr:rowOff>244628</xdr:rowOff>
    </xdr:to>
    <xdr:pic>
      <xdr:nvPicPr>
        <xdr:cNvPr id="46" name="Imagen 45">
          <a:extLst>
            <a:ext uri="{FF2B5EF4-FFF2-40B4-BE49-F238E27FC236}">
              <a16:creationId xmlns:a16="http://schemas.microsoft.com/office/drawing/2014/main" id="{59422494-21CA-48D6-A795-F28FD39A9F37}"/>
            </a:ext>
          </a:extLst>
        </xdr:cNvPr>
        <xdr:cNvPicPr>
          <a:picLocks noChangeAspect="1"/>
        </xdr:cNvPicPr>
      </xdr:nvPicPr>
      <xdr:blipFill>
        <a:blip xmlns:r="http://schemas.openxmlformats.org/officeDocument/2006/relationships" r:embed="rId3"/>
        <a:stretch>
          <a:fillRect/>
        </a:stretch>
      </xdr:blipFill>
      <xdr:spPr>
        <a:xfrm>
          <a:off x="215348" y="39659279"/>
          <a:ext cx="1936988" cy="2868066"/>
        </a:xfrm>
        <a:prstGeom prst="rect">
          <a:avLst/>
        </a:prstGeom>
      </xdr:spPr>
    </xdr:pic>
    <xdr:clientData/>
  </xdr:twoCellAnchor>
  <xdr:twoCellAnchor editAs="oneCell">
    <xdr:from>
      <xdr:col>3</xdr:col>
      <xdr:colOff>321289</xdr:colOff>
      <xdr:row>98</xdr:row>
      <xdr:rowOff>41413</xdr:rowOff>
    </xdr:from>
    <xdr:to>
      <xdr:col>5</xdr:col>
      <xdr:colOff>797986</xdr:colOff>
      <xdr:row>106</xdr:row>
      <xdr:rowOff>244629</xdr:rowOff>
    </xdr:to>
    <xdr:pic>
      <xdr:nvPicPr>
        <xdr:cNvPr id="47" name="Imagen 46">
          <a:extLst>
            <a:ext uri="{FF2B5EF4-FFF2-40B4-BE49-F238E27FC236}">
              <a16:creationId xmlns:a16="http://schemas.microsoft.com/office/drawing/2014/main" id="{08EF96B5-D587-4984-AED4-28BB9F89056C}"/>
            </a:ext>
          </a:extLst>
        </xdr:cNvPr>
        <xdr:cNvPicPr>
          <a:picLocks noChangeAspect="1"/>
        </xdr:cNvPicPr>
      </xdr:nvPicPr>
      <xdr:blipFill>
        <a:blip xmlns:r="http://schemas.openxmlformats.org/officeDocument/2006/relationships" r:embed="rId4"/>
        <a:stretch>
          <a:fillRect/>
        </a:stretch>
      </xdr:blipFill>
      <xdr:spPr>
        <a:xfrm>
          <a:off x="2168311" y="39657130"/>
          <a:ext cx="2133218" cy="2870216"/>
        </a:xfrm>
        <a:prstGeom prst="rect">
          <a:avLst/>
        </a:prstGeom>
      </xdr:spPr>
    </xdr:pic>
    <xdr:clientData/>
  </xdr:twoCellAnchor>
  <xdr:twoCellAnchor editAs="oneCell">
    <xdr:from>
      <xdr:col>1</xdr:col>
      <xdr:colOff>14653</xdr:colOff>
      <xdr:row>156</xdr:row>
      <xdr:rowOff>148688</xdr:rowOff>
    </xdr:from>
    <xdr:to>
      <xdr:col>3</xdr:col>
      <xdr:colOff>303402</xdr:colOff>
      <xdr:row>164</xdr:row>
      <xdr:rowOff>167536</xdr:rowOff>
    </xdr:to>
    <xdr:pic>
      <xdr:nvPicPr>
        <xdr:cNvPr id="50" name="Imagen 49">
          <a:extLst>
            <a:ext uri="{FF2B5EF4-FFF2-40B4-BE49-F238E27FC236}">
              <a16:creationId xmlns:a16="http://schemas.microsoft.com/office/drawing/2014/main" id="{72A826B6-4299-4E0D-85DC-893372612326}"/>
            </a:ext>
          </a:extLst>
        </xdr:cNvPr>
        <xdr:cNvPicPr>
          <a:picLocks noChangeAspect="1"/>
        </xdr:cNvPicPr>
      </xdr:nvPicPr>
      <xdr:blipFill>
        <a:blip xmlns:r="http://schemas.openxmlformats.org/officeDocument/2006/relationships" r:embed="rId3"/>
        <a:stretch>
          <a:fillRect/>
        </a:stretch>
      </xdr:blipFill>
      <xdr:spPr>
        <a:xfrm>
          <a:off x="212480" y="49136496"/>
          <a:ext cx="1937307" cy="2869021"/>
        </a:xfrm>
        <a:prstGeom prst="rect">
          <a:avLst/>
        </a:prstGeom>
      </xdr:spPr>
    </xdr:pic>
    <xdr:clientData/>
  </xdr:twoCellAnchor>
  <xdr:twoCellAnchor editAs="oneCell">
    <xdr:from>
      <xdr:col>3</xdr:col>
      <xdr:colOff>319377</xdr:colOff>
      <xdr:row>156</xdr:row>
      <xdr:rowOff>145264</xdr:rowOff>
    </xdr:from>
    <xdr:to>
      <xdr:col>5</xdr:col>
      <xdr:colOff>796074</xdr:colOff>
      <xdr:row>164</xdr:row>
      <xdr:rowOff>167537</xdr:rowOff>
    </xdr:to>
    <xdr:pic>
      <xdr:nvPicPr>
        <xdr:cNvPr id="51" name="Imagen 50">
          <a:extLst>
            <a:ext uri="{FF2B5EF4-FFF2-40B4-BE49-F238E27FC236}">
              <a16:creationId xmlns:a16="http://schemas.microsoft.com/office/drawing/2014/main" id="{31FBD748-23F0-41C6-ABDA-922D53BC38EA}"/>
            </a:ext>
          </a:extLst>
        </xdr:cNvPr>
        <xdr:cNvPicPr>
          <a:picLocks noChangeAspect="1"/>
        </xdr:cNvPicPr>
      </xdr:nvPicPr>
      <xdr:blipFill>
        <a:blip xmlns:r="http://schemas.openxmlformats.org/officeDocument/2006/relationships" r:embed="rId4"/>
        <a:stretch>
          <a:fillRect/>
        </a:stretch>
      </xdr:blipFill>
      <xdr:spPr>
        <a:xfrm>
          <a:off x="2165762" y="49133072"/>
          <a:ext cx="2132581" cy="2872446"/>
        </a:xfrm>
        <a:prstGeom prst="rect">
          <a:avLst/>
        </a:prstGeom>
      </xdr:spPr>
    </xdr:pic>
    <xdr:clientData/>
  </xdr:twoCellAnchor>
  <xdr:oneCellAnchor>
    <xdr:from>
      <xdr:col>1</xdr:col>
      <xdr:colOff>99198</xdr:colOff>
      <xdr:row>117</xdr:row>
      <xdr:rowOff>35875</xdr:rowOff>
    </xdr:from>
    <xdr:ext cx="1447213" cy="1459375"/>
    <xdr:pic>
      <xdr:nvPicPr>
        <xdr:cNvPr id="52" name="Imagen 51">
          <a:extLst>
            <a:ext uri="{FF2B5EF4-FFF2-40B4-BE49-F238E27FC236}">
              <a16:creationId xmlns:a16="http://schemas.microsoft.com/office/drawing/2014/main" id="{CD472900-1084-49FE-BD9F-1E54F5AE2B0F}"/>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99223" y="50927950"/>
          <a:ext cx="1447213" cy="1459375"/>
        </a:xfrm>
        <a:prstGeom prst="rect">
          <a:avLst/>
        </a:prstGeom>
        <a:noFill/>
      </xdr:spPr>
    </xdr:pic>
    <xdr:clientData/>
  </xdr:oneCellAnchor>
  <xdr:oneCellAnchor>
    <xdr:from>
      <xdr:col>1</xdr:col>
      <xdr:colOff>14653</xdr:colOff>
      <xdr:row>127</xdr:row>
      <xdr:rowOff>148688</xdr:rowOff>
    </xdr:from>
    <xdr:ext cx="1936574" cy="2857298"/>
    <xdr:pic>
      <xdr:nvPicPr>
        <xdr:cNvPr id="53" name="Imagen 52">
          <a:extLst>
            <a:ext uri="{FF2B5EF4-FFF2-40B4-BE49-F238E27FC236}">
              <a16:creationId xmlns:a16="http://schemas.microsoft.com/office/drawing/2014/main" id="{729A5BD7-881A-462D-AC93-0333419C360E}"/>
            </a:ext>
          </a:extLst>
        </xdr:cNvPr>
        <xdr:cNvPicPr>
          <a:picLocks noChangeAspect="1"/>
        </xdr:cNvPicPr>
      </xdr:nvPicPr>
      <xdr:blipFill>
        <a:blip xmlns:r="http://schemas.openxmlformats.org/officeDocument/2006/relationships" r:embed="rId3"/>
        <a:stretch>
          <a:fillRect/>
        </a:stretch>
      </xdr:blipFill>
      <xdr:spPr>
        <a:xfrm>
          <a:off x="214678" y="54393563"/>
          <a:ext cx="1936574" cy="2857298"/>
        </a:xfrm>
        <a:prstGeom prst="rect">
          <a:avLst/>
        </a:prstGeom>
      </xdr:spPr>
    </xdr:pic>
    <xdr:clientData/>
  </xdr:oneCellAnchor>
  <xdr:oneCellAnchor>
    <xdr:from>
      <xdr:col>3</xdr:col>
      <xdr:colOff>319377</xdr:colOff>
      <xdr:row>127</xdr:row>
      <xdr:rowOff>145264</xdr:rowOff>
    </xdr:from>
    <xdr:ext cx="2134047" cy="2860723"/>
    <xdr:pic>
      <xdr:nvPicPr>
        <xdr:cNvPr id="54" name="Imagen 53">
          <a:extLst>
            <a:ext uri="{FF2B5EF4-FFF2-40B4-BE49-F238E27FC236}">
              <a16:creationId xmlns:a16="http://schemas.microsoft.com/office/drawing/2014/main" id="{3D57B75B-9BB2-4869-831E-ECD7493F2D47}"/>
            </a:ext>
          </a:extLst>
        </xdr:cNvPr>
        <xdr:cNvPicPr>
          <a:picLocks noChangeAspect="1"/>
        </xdr:cNvPicPr>
      </xdr:nvPicPr>
      <xdr:blipFill>
        <a:blip xmlns:r="http://schemas.openxmlformats.org/officeDocument/2006/relationships" r:embed="rId4"/>
        <a:stretch>
          <a:fillRect/>
        </a:stretch>
      </xdr:blipFill>
      <xdr:spPr>
        <a:xfrm>
          <a:off x="2167227" y="54390139"/>
          <a:ext cx="2134047" cy="2860723"/>
        </a:xfrm>
        <a:prstGeom prst="rect">
          <a:avLst/>
        </a:prstGeom>
      </xdr:spPr>
    </xdr:pic>
    <xdr:clientData/>
  </xdr:oneCellAnchor>
  <xdr:twoCellAnchor editAs="oneCell">
    <xdr:from>
      <xdr:col>1</xdr:col>
      <xdr:colOff>11906</xdr:colOff>
      <xdr:row>214</xdr:row>
      <xdr:rowOff>11906</xdr:rowOff>
    </xdr:from>
    <xdr:to>
      <xdr:col>3</xdr:col>
      <xdr:colOff>300655</xdr:colOff>
      <xdr:row>222</xdr:row>
      <xdr:rowOff>279232</xdr:rowOff>
    </xdr:to>
    <xdr:pic>
      <xdr:nvPicPr>
        <xdr:cNvPr id="55" name="Imagen 54">
          <a:extLst>
            <a:ext uri="{FF2B5EF4-FFF2-40B4-BE49-F238E27FC236}">
              <a16:creationId xmlns:a16="http://schemas.microsoft.com/office/drawing/2014/main" id="{617CFC57-06E1-4978-939C-F1144FE71E3C}"/>
            </a:ext>
          </a:extLst>
        </xdr:cNvPr>
        <xdr:cNvPicPr>
          <a:picLocks noChangeAspect="1"/>
        </xdr:cNvPicPr>
      </xdr:nvPicPr>
      <xdr:blipFill>
        <a:blip xmlns:r="http://schemas.openxmlformats.org/officeDocument/2006/relationships" r:embed="rId3"/>
        <a:stretch>
          <a:fillRect/>
        </a:stretch>
      </xdr:blipFill>
      <xdr:spPr>
        <a:xfrm>
          <a:off x="214312" y="76438125"/>
          <a:ext cx="1937765" cy="2850983"/>
        </a:xfrm>
        <a:prstGeom prst="rect">
          <a:avLst/>
        </a:prstGeom>
      </xdr:spPr>
    </xdr:pic>
    <xdr:clientData/>
  </xdr:twoCellAnchor>
  <xdr:twoCellAnchor editAs="oneCell">
    <xdr:from>
      <xdr:col>3</xdr:col>
      <xdr:colOff>336682</xdr:colOff>
      <xdr:row>214</xdr:row>
      <xdr:rowOff>14769</xdr:rowOff>
    </xdr:from>
    <xdr:to>
      <xdr:col>5</xdr:col>
      <xdr:colOff>813379</xdr:colOff>
      <xdr:row>222</xdr:row>
      <xdr:rowOff>284245</xdr:rowOff>
    </xdr:to>
    <xdr:pic>
      <xdr:nvPicPr>
        <xdr:cNvPr id="56" name="Imagen 55">
          <a:extLst>
            <a:ext uri="{FF2B5EF4-FFF2-40B4-BE49-F238E27FC236}">
              <a16:creationId xmlns:a16="http://schemas.microsoft.com/office/drawing/2014/main" id="{CFCC4CCB-FEE8-4B0E-8369-02813BB6B687}"/>
            </a:ext>
          </a:extLst>
        </xdr:cNvPr>
        <xdr:cNvPicPr>
          <a:picLocks noChangeAspect="1"/>
        </xdr:cNvPicPr>
      </xdr:nvPicPr>
      <xdr:blipFill>
        <a:blip xmlns:r="http://schemas.openxmlformats.org/officeDocument/2006/relationships" r:embed="rId4"/>
        <a:stretch>
          <a:fillRect/>
        </a:stretch>
      </xdr:blipFill>
      <xdr:spPr>
        <a:xfrm>
          <a:off x="2188104" y="76440988"/>
          <a:ext cx="2137619" cy="2853133"/>
        </a:xfrm>
        <a:prstGeom prst="rect">
          <a:avLst/>
        </a:prstGeom>
      </xdr:spPr>
    </xdr:pic>
    <xdr:clientData/>
  </xdr:twoCellAnchor>
  <xdr:twoCellAnchor editAs="oneCell">
    <xdr:from>
      <xdr:col>1</xdr:col>
      <xdr:colOff>15039</xdr:colOff>
      <xdr:row>243</xdr:row>
      <xdr:rowOff>10025</xdr:rowOff>
    </xdr:from>
    <xdr:to>
      <xdr:col>3</xdr:col>
      <xdr:colOff>303788</xdr:colOff>
      <xdr:row>251</xdr:row>
      <xdr:rowOff>280736</xdr:rowOff>
    </xdr:to>
    <xdr:pic>
      <xdr:nvPicPr>
        <xdr:cNvPr id="57" name="Imagen 56">
          <a:extLst>
            <a:ext uri="{FF2B5EF4-FFF2-40B4-BE49-F238E27FC236}">
              <a16:creationId xmlns:a16="http://schemas.microsoft.com/office/drawing/2014/main" id="{901C5B45-D03E-4658-A797-B3E35C989B88}"/>
            </a:ext>
          </a:extLst>
        </xdr:cNvPr>
        <xdr:cNvPicPr>
          <a:picLocks noChangeAspect="1"/>
        </xdr:cNvPicPr>
      </xdr:nvPicPr>
      <xdr:blipFill>
        <a:blip xmlns:r="http://schemas.openxmlformats.org/officeDocument/2006/relationships" r:embed="rId3"/>
        <a:stretch>
          <a:fillRect/>
        </a:stretch>
      </xdr:blipFill>
      <xdr:spPr>
        <a:xfrm>
          <a:off x="215565" y="85885420"/>
          <a:ext cx="1938078" cy="3078079"/>
        </a:xfrm>
        <a:prstGeom prst="rect">
          <a:avLst/>
        </a:prstGeom>
      </xdr:spPr>
    </xdr:pic>
    <xdr:clientData/>
  </xdr:twoCellAnchor>
  <xdr:twoCellAnchor editAs="oneCell">
    <xdr:from>
      <xdr:col>3</xdr:col>
      <xdr:colOff>339815</xdr:colOff>
      <xdr:row>243</xdr:row>
      <xdr:rowOff>12888</xdr:rowOff>
    </xdr:from>
    <xdr:to>
      <xdr:col>5</xdr:col>
      <xdr:colOff>816512</xdr:colOff>
      <xdr:row>251</xdr:row>
      <xdr:rowOff>285907</xdr:rowOff>
    </xdr:to>
    <xdr:pic>
      <xdr:nvPicPr>
        <xdr:cNvPr id="58" name="Imagen 57">
          <a:extLst>
            <a:ext uri="{FF2B5EF4-FFF2-40B4-BE49-F238E27FC236}">
              <a16:creationId xmlns:a16="http://schemas.microsoft.com/office/drawing/2014/main" id="{371E84B5-C3EB-4463-9A42-FB538B35C977}"/>
            </a:ext>
          </a:extLst>
        </xdr:cNvPr>
        <xdr:cNvPicPr>
          <a:picLocks noChangeAspect="1"/>
        </xdr:cNvPicPr>
      </xdr:nvPicPr>
      <xdr:blipFill>
        <a:blip xmlns:r="http://schemas.openxmlformats.org/officeDocument/2006/relationships" r:embed="rId4"/>
        <a:stretch>
          <a:fillRect/>
        </a:stretch>
      </xdr:blipFill>
      <xdr:spPr>
        <a:xfrm>
          <a:off x="2189670" y="85888283"/>
          <a:ext cx="2131039" cy="3080387"/>
        </a:xfrm>
        <a:prstGeom prst="rect">
          <a:avLst/>
        </a:prstGeom>
      </xdr:spPr>
    </xdr:pic>
    <xdr:clientData/>
  </xdr:twoCellAnchor>
  <xdr:twoCellAnchor editAs="oneCell">
    <xdr:from>
      <xdr:col>1</xdr:col>
      <xdr:colOff>16329</xdr:colOff>
      <xdr:row>272</xdr:row>
      <xdr:rowOff>16328</xdr:rowOff>
    </xdr:from>
    <xdr:to>
      <xdr:col>3</xdr:col>
      <xdr:colOff>305078</xdr:colOff>
      <xdr:row>280</xdr:row>
      <xdr:rowOff>287040</xdr:rowOff>
    </xdr:to>
    <xdr:pic>
      <xdr:nvPicPr>
        <xdr:cNvPr id="59" name="Imagen 58">
          <a:extLst>
            <a:ext uri="{FF2B5EF4-FFF2-40B4-BE49-F238E27FC236}">
              <a16:creationId xmlns:a16="http://schemas.microsoft.com/office/drawing/2014/main" id="{21DDB5FF-B447-4EB1-A803-65666CEACDBE}"/>
            </a:ext>
          </a:extLst>
        </xdr:cNvPr>
        <xdr:cNvPicPr>
          <a:picLocks noChangeAspect="1"/>
        </xdr:cNvPicPr>
      </xdr:nvPicPr>
      <xdr:blipFill>
        <a:blip xmlns:r="http://schemas.openxmlformats.org/officeDocument/2006/relationships" r:embed="rId3"/>
        <a:stretch>
          <a:fillRect/>
        </a:stretch>
      </xdr:blipFill>
      <xdr:spPr>
        <a:xfrm>
          <a:off x="217715" y="95130257"/>
          <a:ext cx="1937934" cy="3073782"/>
        </a:xfrm>
        <a:prstGeom prst="rect">
          <a:avLst/>
        </a:prstGeom>
      </xdr:spPr>
    </xdr:pic>
    <xdr:clientData/>
  </xdr:twoCellAnchor>
  <xdr:twoCellAnchor editAs="oneCell">
    <xdr:from>
      <xdr:col>3</xdr:col>
      <xdr:colOff>341105</xdr:colOff>
      <xdr:row>272</xdr:row>
      <xdr:rowOff>19191</xdr:rowOff>
    </xdr:from>
    <xdr:to>
      <xdr:col>5</xdr:col>
      <xdr:colOff>817802</xdr:colOff>
      <xdr:row>280</xdr:row>
      <xdr:rowOff>292211</xdr:rowOff>
    </xdr:to>
    <xdr:pic>
      <xdr:nvPicPr>
        <xdr:cNvPr id="60" name="Imagen 59">
          <a:extLst>
            <a:ext uri="{FF2B5EF4-FFF2-40B4-BE49-F238E27FC236}">
              <a16:creationId xmlns:a16="http://schemas.microsoft.com/office/drawing/2014/main" id="{503A9DA7-5E00-4B10-A12A-361F8A42803E}"/>
            </a:ext>
          </a:extLst>
        </xdr:cNvPr>
        <xdr:cNvPicPr>
          <a:picLocks noChangeAspect="1"/>
        </xdr:cNvPicPr>
      </xdr:nvPicPr>
      <xdr:blipFill>
        <a:blip xmlns:r="http://schemas.openxmlformats.org/officeDocument/2006/relationships" r:embed="rId4"/>
        <a:stretch>
          <a:fillRect/>
        </a:stretch>
      </xdr:blipFill>
      <xdr:spPr>
        <a:xfrm>
          <a:off x="2191676" y="95133120"/>
          <a:ext cx="2136769" cy="3076090"/>
        </a:xfrm>
        <a:prstGeom prst="rect">
          <a:avLst/>
        </a:prstGeom>
      </xdr:spPr>
    </xdr:pic>
    <xdr:clientData/>
  </xdr:twoCellAnchor>
  <xdr:twoCellAnchor editAs="oneCell">
    <xdr:from>
      <xdr:col>1</xdr:col>
      <xdr:colOff>11906</xdr:colOff>
      <xdr:row>301</xdr:row>
      <xdr:rowOff>17859</xdr:rowOff>
    </xdr:from>
    <xdr:to>
      <xdr:col>3</xdr:col>
      <xdr:colOff>300655</xdr:colOff>
      <xdr:row>309</xdr:row>
      <xdr:rowOff>286676</xdr:rowOff>
    </xdr:to>
    <xdr:pic>
      <xdr:nvPicPr>
        <xdr:cNvPr id="61" name="Imagen 60">
          <a:extLst>
            <a:ext uri="{FF2B5EF4-FFF2-40B4-BE49-F238E27FC236}">
              <a16:creationId xmlns:a16="http://schemas.microsoft.com/office/drawing/2014/main" id="{9A9DC561-C0C8-4F24-8573-167E3F5D182D}"/>
            </a:ext>
          </a:extLst>
        </xdr:cNvPr>
        <xdr:cNvPicPr>
          <a:picLocks noChangeAspect="1"/>
        </xdr:cNvPicPr>
      </xdr:nvPicPr>
      <xdr:blipFill>
        <a:blip xmlns:r="http://schemas.openxmlformats.org/officeDocument/2006/relationships" r:embed="rId3"/>
        <a:stretch>
          <a:fillRect/>
        </a:stretch>
      </xdr:blipFill>
      <xdr:spPr>
        <a:xfrm>
          <a:off x="214312" y="104167781"/>
          <a:ext cx="1937765" cy="2870333"/>
        </a:xfrm>
        <a:prstGeom prst="rect">
          <a:avLst/>
        </a:prstGeom>
      </xdr:spPr>
    </xdr:pic>
    <xdr:clientData/>
  </xdr:twoCellAnchor>
  <xdr:twoCellAnchor editAs="oneCell">
    <xdr:from>
      <xdr:col>3</xdr:col>
      <xdr:colOff>336682</xdr:colOff>
      <xdr:row>301</xdr:row>
      <xdr:rowOff>20722</xdr:rowOff>
    </xdr:from>
    <xdr:to>
      <xdr:col>5</xdr:col>
      <xdr:colOff>813379</xdr:colOff>
      <xdr:row>309</xdr:row>
      <xdr:rowOff>291703</xdr:rowOff>
    </xdr:to>
    <xdr:pic>
      <xdr:nvPicPr>
        <xdr:cNvPr id="62" name="Imagen 61">
          <a:extLst>
            <a:ext uri="{FF2B5EF4-FFF2-40B4-BE49-F238E27FC236}">
              <a16:creationId xmlns:a16="http://schemas.microsoft.com/office/drawing/2014/main" id="{670C3779-F355-4630-AFAE-9A068105FD85}"/>
            </a:ext>
          </a:extLst>
        </xdr:cNvPr>
        <xdr:cNvPicPr>
          <a:picLocks noChangeAspect="1"/>
        </xdr:cNvPicPr>
      </xdr:nvPicPr>
      <xdr:blipFill>
        <a:blip xmlns:r="http://schemas.openxmlformats.org/officeDocument/2006/relationships" r:embed="rId4"/>
        <a:stretch>
          <a:fillRect/>
        </a:stretch>
      </xdr:blipFill>
      <xdr:spPr>
        <a:xfrm>
          <a:off x="2188104" y="104170644"/>
          <a:ext cx="2137619" cy="2872497"/>
        </a:xfrm>
        <a:prstGeom prst="rect">
          <a:avLst/>
        </a:prstGeom>
      </xdr:spPr>
    </xdr:pic>
    <xdr:clientData/>
  </xdr:twoCellAnchor>
  <xdr:twoCellAnchor editAs="oneCell">
    <xdr:from>
      <xdr:col>1</xdr:col>
      <xdr:colOff>15040</xdr:colOff>
      <xdr:row>329</xdr:row>
      <xdr:rowOff>466223</xdr:rowOff>
    </xdr:from>
    <xdr:to>
      <xdr:col>3</xdr:col>
      <xdr:colOff>303789</xdr:colOff>
      <xdr:row>338</xdr:row>
      <xdr:rowOff>285653</xdr:rowOff>
    </xdr:to>
    <xdr:pic>
      <xdr:nvPicPr>
        <xdr:cNvPr id="63" name="Imagen 62">
          <a:extLst>
            <a:ext uri="{FF2B5EF4-FFF2-40B4-BE49-F238E27FC236}">
              <a16:creationId xmlns:a16="http://schemas.microsoft.com/office/drawing/2014/main" id="{30B27BEF-843B-4B19-866A-B79F7A499B2A}"/>
            </a:ext>
          </a:extLst>
        </xdr:cNvPr>
        <xdr:cNvPicPr>
          <a:picLocks noChangeAspect="1"/>
        </xdr:cNvPicPr>
      </xdr:nvPicPr>
      <xdr:blipFill>
        <a:blip xmlns:r="http://schemas.openxmlformats.org/officeDocument/2006/relationships" r:embed="rId3"/>
        <a:stretch>
          <a:fillRect/>
        </a:stretch>
      </xdr:blipFill>
      <xdr:spPr>
        <a:xfrm>
          <a:off x="215566" y="113908973"/>
          <a:ext cx="1938078" cy="2987747"/>
        </a:xfrm>
        <a:prstGeom prst="rect">
          <a:avLst/>
        </a:prstGeom>
      </xdr:spPr>
    </xdr:pic>
    <xdr:clientData/>
  </xdr:twoCellAnchor>
  <xdr:twoCellAnchor editAs="oneCell">
    <xdr:from>
      <xdr:col>3</xdr:col>
      <xdr:colOff>339816</xdr:colOff>
      <xdr:row>330</xdr:row>
      <xdr:rowOff>2863</xdr:rowOff>
    </xdr:from>
    <xdr:to>
      <xdr:col>5</xdr:col>
      <xdr:colOff>816513</xdr:colOff>
      <xdr:row>338</xdr:row>
      <xdr:rowOff>290763</xdr:rowOff>
    </xdr:to>
    <xdr:pic>
      <xdr:nvPicPr>
        <xdr:cNvPr id="64" name="Imagen 63">
          <a:extLst>
            <a:ext uri="{FF2B5EF4-FFF2-40B4-BE49-F238E27FC236}">
              <a16:creationId xmlns:a16="http://schemas.microsoft.com/office/drawing/2014/main" id="{C217DEE6-FDAD-4640-A019-3482174764C2}"/>
            </a:ext>
          </a:extLst>
        </xdr:cNvPr>
        <xdr:cNvPicPr>
          <a:picLocks noChangeAspect="1"/>
        </xdr:cNvPicPr>
      </xdr:nvPicPr>
      <xdr:blipFill>
        <a:blip xmlns:r="http://schemas.openxmlformats.org/officeDocument/2006/relationships" r:embed="rId4"/>
        <a:stretch>
          <a:fillRect/>
        </a:stretch>
      </xdr:blipFill>
      <xdr:spPr>
        <a:xfrm>
          <a:off x="2189671" y="113911837"/>
          <a:ext cx="2131039" cy="2989992"/>
        </a:xfrm>
        <a:prstGeom prst="rect">
          <a:avLst/>
        </a:prstGeom>
      </xdr:spPr>
    </xdr:pic>
    <xdr:clientData/>
  </xdr:twoCellAnchor>
  <xdr:twoCellAnchor editAs="oneCell">
    <xdr:from>
      <xdr:col>1</xdr:col>
      <xdr:colOff>16565</xdr:colOff>
      <xdr:row>359</xdr:row>
      <xdr:rowOff>11239</xdr:rowOff>
    </xdr:from>
    <xdr:to>
      <xdr:col>3</xdr:col>
      <xdr:colOff>305314</xdr:colOff>
      <xdr:row>367</xdr:row>
      <xdr:rowOff>274973</xdr:rowOff>
    </xdr:to>
    <xdr:pic>
      <xdr:nvPicPr>
        <xdr:cNvPr id="65" name="Imagen 64">
          <a:extLst>
            <a:ext uri="{FF2B5EF4-FFF2-40B4-BE49-F238E27FC236}">
              <a16:creationId xmlns:a16="http://schemas.microsoft.com/office/drawing/2014/main" id="{C0F8E30B-9F06-4ABF-A426-08C2EB6AEE19}"/>
            </a:ext>
          </a:extLst>
        </xdr:cNvPr>
        <xdr:cNvPicPr>
          <a:picLocks noChangeAspect="1"/>
        </xdr:cNvPicPr>
      </xdr:nvPicPr>
      <xdr:blipFill>
        <a:blip xmlns:r="http://schemas.openxmlformats.org/officeDocument/2006/relationships" r:embed="rId3"/>
        <a:stretch>
          <a:fillRect/>
        </a:stretch>
      </xdr:blipFill>
      <xdr:spPr>
        <a:xfrm>
          <a:off x="218971" y="122788489"/>
          <a:ext cx="1937765" cy="2847391"/>
        </a:xfrm>
        <a:prstGeom prst="rect">
          <a:avLst/>
        </a:prstGeom>
      </xdr:spPr>
    </xdr:pic>
    <xdr:clientData/>
  </xdr:twoCellAnchor>
  <xdr:twoCellAnchor editAs="oneCell">
    <xdr:from>
      <xdr:col>3</xdr:col>
      <xdr:colOff>341341</xdr:colOff>
      <xdr:row>359</xdr:row>
      <xdr:rowOff>11905</xdr:rowOff>
    </xdr:from>
    <xdr:to>
      <xdr:col>5</xdr:col>
      <xdr:colOff>818038</xdr:colOff>
      <xdr:row>367</xdr:row>
      <xdr:rowOff>280081</xdr:rowOff>
    </xdr:to>
    <xdr:pic>
      <xdr:nvPicPr>
        <xdr:cNvPr id="66" name="Imagen 65">
          <a:extLst>
            <a:ext uri="{FF2B5EF4-FFF2-40B4-BE49-F238E27FC236}">
              <a16:creationId xmlns:a16="http://schemas.microsoft.com/office/drawing/2014/main" id="{2FC6DD6E-264B-4AAC-9ECA-14E27C353ECE}"/>
            </a:ext>
          </a:extLst>
        </xdr:cNvPr>
        <xdr:cNvPicPr>
          <a:picLocks noChangeAspect="1"/>
        </xdr:cNvPicPr>
      </xdr:nvPicPr>
      <xdr:blipFill>
        <a:blip xmlns:r="http://schemas.openxmlformats.org/officeDocument/2006/relationships" r:embed="rId4"/>
        <a:stretch>
          <a:fillRect/>
        </a:stretch>
      </xdr:blipFill>
      <xdr:spPr>
        <a:xfrm>
          <a:off x="2192763" y="122789155"/>
          <a:ext cx="2137619" cy="28518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68522</xdr:colOff>
      <xdr:row>1</xdr:row>
      <xdr:rowOff>63133</xdr:rowOff>
    </xdr:from>
    <xdr:ext cx="1177572" cy="1007671"/>
    <xdr:pic>
      <xdr:nvPicPr>
        <xdr:cNvPr id="2" name="Imagen 1">
          <a:extLst>
            <a:ext uri="{FF2B5EF4-FFF2-40B4-BE49-F238E27FC236}">
              <a16:creationId xmlns:a16="http://schemas.microsoft.com/office/drawing/2014/main" id="{ED893AEB-20EB-4889-8257-8F3638E761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842" y="314593"/>
          <a:ext cx="1177572" cy="1007671"/>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21888</xdr:colOff>
      <xdr:row>1</xdr:row>
      <xdr:rowOff>197431</xdr:rowOff>
    </xdr:from>
    <xdr:to>
      <xdr:col>2</xdr:col>
      <xdr:colOff>470564</xdr:colOff>
      <xdr:row>2</xdr:row>
      <xdr:rowOff>508097</xdr:rowOff>
    </xdr:to>
    <xdr:pic>
      <xdr:nvPicPr>
        <xdr:cNvPr id="2" name="Imagen 1">
          <a:extLst>
            <a:ext uri="{FF2B5EF4-FFF2-40B4-BE49-F238E27FC236}">
              <a16:creationId xmlns:a16="http://schemas.microsoft.com/office/drawing/2014/main" id="{4DC838CD-F1B2-4CD6-B846-C81624A7F0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208" y="448891"/>
          <a:ext cx="974456" cy="927886"/>
        </a:xfrm>
        <a:prstGeom prst="rect">
          <a:avLst/>
        </a:prstGeom>
        <a:noFill/>
        <a:ln>
          <a:noFill/>
        </a:ln>
      </xdr:spPr>
    </xdr:pic>
    <xdr:clientData/>
  </xdr:twoCellAnchor>
  <xdr:twoCellAnchor editAs="oneCell">
    <xdr:from>
      <xdr:col>1</xdr:col>
      <xdr:colOff>68522</xdr:colOff>
      <xdr:row>1</xdr:row>
      <xdr:rowOff>63133</xdr:rowOff>
    </xdr:from>
    <xdr:to>
      <xdr:col>2</xdr:col>
      <xdr:colOff>720313</xdr:colOff>
      <xdr:row>2</xdr:row>
      <xdr:rowOff>376040</xdr:rowOff>
    </xdr:to>
    <xdr:pic>
      <xdr:nvPicPr>
        <xdr:cNvPr id="3" name="Imagen 2">
          <a:extLst>
            <a:ext uri="{FF2B5EF4-FFF2-40B4-BE49-F238E27FC236}">
              <a16:creationId xmlns:a16="http://schemas.microsoft.com/office/drawing/2014/main" id="{CC2A4EA6-4D8B-4D50-ADC6-73AA43A965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842" y="314593"/>
          <a:ext cx="1177571" cy="93012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82045</xdr:colOff>
      <xdr:row>39</xdr:row>
      <xdr:rowOff>63276</xdr:rowOff>
    </xdr:from>
    <xdr:to>
      <xdr:col>11</xdr:col>
      <xdr:colOff>688324</xdr:colOff>
      <xdr:row>41</xdr:row>
      <xdr:rowOff>187605</xdr:rowOff>
    </xdr:to>
    <xdr:pic>
      <xdr:nvPicPr>
        <xdr:cNvPr id="2" name="Imagen 1">
          <a:extLst>
            <a:ext uri="{FF2B5EF4-FFF2-40B4-BE49-F238E27FC236}">
              <a16:creationId xmlns:a16="http://schemas.microsoft.com/office/drawing/2014/main" id="{353FB112-4E47-4DD2-9C65-F5F822DE1D06}"/>
            </a:ext>
          </a:extLst>
        </xdr:cNvPr>
        <xdr:cNvPicPr>
          <a:picLocks noChangeAspect="1"/>
        </xdr:cNvPicPr>
      </xdr:nvPicPr>
      <xdr:blipFill>
        <a:blip xmlns:r="http://schemas.openxmlformats.org/officeDocument/2006/relationships" r:embed="rId1"/>
        <a:stretch>
          <a:fillRect/>
        </a:stretch>
      </xdr:blipFill>
      <xdr:spPr>
        <a:xfrm>
          <a:off x="939295" y="8235726"/>
          <a:ext cx="9531204" cy="943479"/>
        </a:xfrm>
        <a:prstGeom prst="rect">
          <a:avLst/>
        </a:prstGeom>
        <a:ln>
          <a:solidFill>
            <a:sysClr val="windowText" lastClr="000000"/>
          </a:solidFill>
        </a:ln>
      </xdr:spPr>
    </xdr:pic>
    <xdr:clientData/>
  </xdr:twoCellAnchor>
  <xdr:twoCellAnchor editAs="oneCell">
    <xdr:from>
      <xdr:col>1</xdr:col>
      <xdr:colOff>77755</xdr:colOff>
      <xdr:row>79</xdr:row>
      <xdr:rowOff>68103</xdr:rowOff>
    </xdr:from>
    <xdr:to>
      <xdr:col>12</xdr:col>
      <xdr:colOff>817968</xdr:colOff>
      <xdr:row>81</xdr:row>
      <xdr:rowOff>192430</xdr:rowOff>
    </xdr:to>
    <xdr:pic>
      <xdr:nvPicPr>
        <xdr:cNvPr id="3" name="Imagen 2">
          <a:extLst>
            <a:ext uri="{FF2B5EF4-FFF2-40B4-BE49-F238E27FC236}">
              <a16:creationId xmlns:a16="http://schemas.microsoft.com/office/drawing/2014/main" id="{463B72BF-5EFF-466F-B72B-5825895440E2}"/>
            </a:ext>
          </a:extLst>
        </xdr:cNvPr>
        <xdr:cNvPicPr>
          <a:picLocks noChangeAspect="1"/>
        </xdr:cNvPicPr>
      </xdr:nvPicPr>
      <xdr:blipFill>
        <a:blip xmlns:r="http://schemas.openxmlformats.org/officeDocument/2006/relationships" r:embed="rId1"/>
        <a:stretch>
          <a:fillRect/>
        </a:stretch>
      </xdr:blipFill>
      <xdr:spPr>
        <a:xfrm>
          <a:off x="353980" y="16622553"/>
          <a:ext cx="11055788" cy="943477"/>
        </a:xfrm>
        <a:prstGeom prst="rect">
          <a:avLst/>
        </a:prstGeom>
        <a:ln>
          <a:solidFill>
            <a:sysClr val="windowText" lastClr="000000"/>
          </a:solidFill>
        </a:ln>
      </xdr:spPr>
    </xdr:pic>
    <xdr:clientData/>
  </xdr:twoCellAnchor>
  <xdr:twoCellAnchor editAs="oneCell">
    <xdr:from>
      <xdr:col>1</xdr:col>
      <xdr:colOff>108857</xdr:colOff>
      <xdr:row>107</xdr:row>
      <xdr:rowOff>78827</xdr:rowOff>
    </xdr:from>
    <xdr:to>
      <xdr:col>12</xdr:col>
      <xdr:colOff>852603</xdr:colOff>
      <xdr:row>109</xdr:row>
      <xdr:rowOff>203153</xdr:rowOff>
    </xdr:to>
    <xdr:pic>
      <xdr:nvPicPr>
        <xdr:cNvPr id="4" name="Imagen 3">
          <a:extLst>
            <a:ext uri="{FF2B5EF4-FFF2-40B4-BE49-F238E27FC236}">
              <a16:creationId xmlns:a16="http://schemas.microsoft.com/office/drawing/2014/main" id="{106D06B0-AAE6-44E8-BDCF-2AF09474CD8E}"/>
            </a:ext>
          </a:extLst>
        </xdr:cNvPr>
        <xdr:cNvPicPr>
          <a:picLocks noChangeAspect="1"/>
        </xdr:cNvPicPr>
      </xdr:nvPicPr>
      <xdr:blipFill>
        <a:blip xmlns:r="http://schemas.openxmlformats.org/officeDocument/2006/relationships" r:embed="rId1"/>
        <a:stretch>
          <a:fillRect/>
        </a:stretch>
      </xdr:blipFill>
      <xdr:spPr>
        <a:xfrm>
          <a:off x="385082" y="22672127"/>
          <a:ext cx="11059321" cy="943476"/>
        </a:xfrm>
        <a:prstGeom prst="rect">
          <a:avLst/>
        </a:prstGeom>
        <a:ln>
          <a:solidFill>
            <a:sysClr val="windowText" lastClr="000000"/>
          </a:solidFill>
        </a:ln>
      </xdr:spPr>
    </xdr:pic>
    <xdr:clientData/>
  </xdr:twoCellAnchor>
  <xdr:twoCellAnchor editAs="oneCell">
    <xdr:from>
      <xdr:col>1</xdr:col>
      <xdr:colOff>155510</xdr:colOff>
      <xdr:row>139</xdr:row>
      <xdr:rowOff>65689</xdr:rowOff>
    </xdr:from>
    <xdr:to>
      <xdr:col>12</xdr:col>
      <xdr:colOff>833519</xdr:colOff>
      <xdr:row>141</xdr:row>
      <xdr:rowOff>190016</xdr:rowOff>
    </xdr:to>
    <xdr:pic>
      <xdr:nvPicPr>
        <xdr:cNvPr id="5" name="Imagen 4">
          <a:extLst>
            <a:ext uri="{FF2B5EF4-FFF2-40B4-BE49-F238E27FC236}">
              <a16:creationId xmlns:a16="http://schemas.microsoft.com/office/drawing/2014/main" id="{DBAE37AF-394F-4A36-8F4F-0B06D45D7458}"/>
            </a:ext>
          </a:extLst>
        </xdr:cNvPr>
        <xdr:cNvPicPr>
          <a:picLocks noChangeAspect="1"/>
        </xdr:cNvPicPr>
      </xdr:nvPicPr>
      <xdr:blipFill>
        <a:blip xmlns:r="http://schemas.openxmlformats.org/officeDocument/2006/relationships" r:embed="rId1"/>
        <a:stretch>
          <a:fillRect/>
        </a:stretch>
      </xdr:blipFill>
      <xdr:spPr>
        <a:xfrm>
          <a:off x="431735" y="29574139"/>
          <a:ext cx="10993584" cy="943477"/>
        </a:xfrm>
        <a:prstGeom prst="rect">
          <a:avLst/>
        </a:prstGeom>
        <a:ln>
          <a:solidFill>
            <a:sysClr val="windowText" lastClr="000000"/>
          </a:solidFill>
        </a:ln>
      </xdr:spPr>
    </xdr:pic>
    <xdr:clientData/>
  </xdr:twoCellAnchor>
  <xdr:twoCellAnchor editAs="oneCell">
    <xdr:from>
      <xdr:col>1</xdr:col>
      <xdr:colOff>108857</xdr:colOff>
      <xdr:row>171</xdr:row>
      <xdr:rowOff>65690</xdr:rowOff>
    </xdr:from>
    <xdr:to>
      <xdr:col>12</xdr:col>
      <xdr:colOff>802417</xdr:colOff>
      <xdr:row>173</xdr:row>
      <xdr:rowOff>190017</xdr:rowOff>
    </xdr:to>
    <xdr:pic>
      <xdr:nvPicPr>
        <xdr:cNvPr id="6" name="Imagen 5">
          <a:extLst>
            <a:ext uri="{FF2B5EF4-FFF2-40B4-BE49-F238E27FC236}">
              <a16:creationId xmlns:a16="http://schemas.microsoft.com/office/drawing/2014/main" id="{65DC8443-B834-47E1-A519-E3DCB850E3F5}"/>
            </a:ext>
          </a:extLst>
        </xdr:cNvPr>
        <xdr:cNvPicPr>
          <a:picLocks noChangeAspect="1"/>
        </xdr:cNvPicPr>
      </xdr:nvPicPr>
      <xdr:blipFill>
        <a:blip xmlns:r="http://schemas.openxmlformats.org/officeDocument/2006/relationships" r:embed="rId1"/>
        <a:stretch>
          <a:fillRect/>
        </a:stretch>
      </xdr:blipFill>
      <xdr:spPr>
        <a:xfrm>
          <a:off x="385082" y="36374990"/>
          <a:ext cx="11009135" cy="943477"/>
        </a:xfrm>
        <a:prstGeom prst="rect">
          <a:avLst/>
        </a:prstGeom>
        <a:ln>
          <a:solidFill>
            <a:sysClr val="windowText" lastClr="000000"/>
          </a:solidFill>
        </a:ln>
      </xdr:spPr>
    </xdr:pic>
    <xdr:clientData/>
  </xdr:twoCellAnchor>
  <xdr:twoCellAnchor editAs="oneCell">
    <xdr:from>
      <xdr:col>1</xdr:col>
      <xdr:colOff>93307</xdr:colOff>
      <xdr:row>204</xdr:row>
      <xdr:rowOff>78828</xdr:rowOff>
    </xdr:from>
    <xdr:to>
      <xdr:col>12</xdr:col>
      <xdr:colOff>786866</xdr:colOff>
      <xdr:row>206</xdr:row>
      <xdr:rowOff>292620</xdr:rowOff>
    </xdr:to>
    <xdr:pic>
      <xdr:nvPicPr>
        <xdr:cNvPr id="7" name="Imagen 6">
          <a:extLst>
            <a:ext uri="{FF2B5EF4-FFF2-40B4-BE49-F238E27FC236}">
              <a16:creationId xmlns:a16="http://schemas.microsoft.com/office/drawing/2014/main" id="{7FD947E3-B521-480B-ADA7-9077A4FF294B}"/>
            </a:ext>
          </a:extLst>
        </xdr:cNvPr>
        <xdr:cNvPicPr>
          <a:picLocks noChangeAspect="1"/>
        </xdr:cNvPicPr>
      </xdr:nvPicPr>
      <xdr:blipFill>
        <a:blip xmlns:r="http://schemas.openxmlformats.org/officeDocument/2006/relationships" r:embed="rId1"/>
        <a:stretch>
          <a:fillRect/>
        </a:stretch>
      </xdr:blipFill>
      <xdr:spPr>
        <a:xfrm>
          <a:off x="369532" y="43379478"/>
          <a:ext cx="11009134" cy="947217"/>
        </a:xfrm>
        <a:prstGeom prst="rect">
          <a:avLst/>
        </a:prstGeom>
        <a:ln>
          <a:solidFill>
            <a:sysClr val="windowText" lastClr="000000"/>
          </a:solidFill>
        </a:ln>
      </xdr:spPr>
    </xdr:pic>
    <xdr:clientData/>
  </xdr:twoCellAnchor>
  <xdr:twoCellAnchor editAs="oneCell">
    <xdr:from>
      <xdr:col>1</xdr:col>
      <xdr:colOff>171061</xdr:colOff>
      <xdr:row>232</xdr:row>
      <xdr:rowOff>38878</xdr:rowOff>
    </xdr:from>
    <xdr:to>
      <xdr:col>12</xdr:col>
      <xdr:colOff>802417</xdr:colOff>
      <xdr:row>234</xdr:row>
      <xdr:rowOff>158828</xdr:rowOff>
    </xdr:to>
    <xdr:pic>
      <xdr:nvPicPr>
        <xdr:cNvPr id="8" name="Imagen 7">
          <a:extLst>
            <a:ext uri="{FF2B5EF4-FFF2-40B4-BE49-F238E27FC236}">
              <a16:creationId xmlns:a16="http://schemas.microsoft.com/office/drawing/2014/main" id="{CD008450-802A-4C22-A0C9-C7CDCE41C125}"/>
            </a:ext>
          </a:extLst>
        </xdr:cNvPr>
        <xdr:cNvPicPr>
          <a:picLocks noChangeAspect="1"/>
        </xdr:cNvPicPr>
      </xdr:nvPicPr>
      <xdr:blipFill>
        <a:blip xmlns:r="http://schemas.openxmlformats.org/officeDocument/2006/relationships" r:embed="rId1"/>
        <a:stretch>
          <a:fillRect/>
        </a:stretch>
      </xdr:blipFill>
      <xdr:spPr>
        <a:xfrm>
          <a:off x="447286" y="50111803"/>
          <a:ext cx="10946931" cy="939100"/>
        </a:xfrm>
        <a:prstGeom prst="rect">
          <a:avLst/>
        </a:prstGeom>
        <a:ln>
          <a:solidFill>
            <a:sysClr val="windowText" lastClr="000000"/>
          </a:solidFill>
        </a:ln>
      </xdr:spPr>
    </xdr:pic>
    <xdr:clientData/>
  </xdr:twoCellAnchor>
  <xdr:twoCellAnchor editAs="oneCell">
    <xdr:from>
      <xdr:col>1</xdr:col>
      <xdr:colOff>77754</xdr:colOff>
      <xdr:row>432</xdr:row>
      <xdr:rowOff>108857</xdr:rowOff>
    </xdr:from>
    <xdr:to>
      <xdr:col>12</xdr:col>
      <xdr:colOff>833518</xdr:colOff>
      <xdr:row>434</xdr:row>
      <xdr:rowOff>483472</xdr:rowOff>
    </xdr:to>
    <xdr:pic>
      <xdr:nvPicPr>
        <xdr:cNvPr id="9" name="Imagen 8">
          <a:extLst>
            <a:ext uri="{FF2B5EF4-FFF2-40B4-BE49-F238E27FC236}">
              <a16:creationId xmlns:a16="http://schemas.microsoft.com/office/drawing/2014/main" id="{F2EFCD4D-2A28-42E2-ACDB-BC30DCA07B36}"/>
            </a:ext>
          </a:extLst>
        </xdr:cNvPr>
        <xdr:cNvPicPr>
          <a:picLocks noChangeAspect="1"/>
        </xdr:cNvPicPr>
      </xdr:nvPicPr>
      <xdr:blipFill>
        <a:blip xmlns:r="http://schemas.openxmlformats.org/officeDocument/2006/relationships" r:embed="rId1"/>
        <a:stretch>
          <a:fillRect/>
        </a:stretch>
      </xdr:blipFill>
      <xdr:spPr>
        <a:xfrm>
          <a:off x="353979" y="93844382"/>
          <a:ext cx="11071339" cy="1079465"/>
        </a:xfrm>
        <a:prstGeom prst="rect">
          <a:avLst/>
        </a:prstGeom>
        <a:ln>
          <a:solidFill>
            <a:sysClr val="windowText" lastClr="000000"/>
          </a:solidFill>
        </a:ln>
      </xdr:spPr>
    </xdr:pic>
    <xdr:clientData/>
  </xdr:twoCellAnchor>
  <xdr:twoCellAnchor editAs="oneCell">
    <xdr:from>
      <xdr:col>1</xdr:col>
      <xdr:colOff>93306</xdr:colOff>
      <xdr:row>402</xdr:row>
      <xdr:rowOff>62203</xdr:rowOff>
    </xdr:from>
    <xdr:to>
      <xdr:col>12</xdr:col>
      <xdr:colOff>817968</xdr:colOff>
      <xdr:row>404</xdr:row>
      <xdr:rowOff>374615</xdr:rowOff>
    </xdr:to>
    <xdr:pic>
      <xdr:nvPicPr>
        <xdr:cNvPr id="10" name="Imagen 9">
          <a:extLst>
            <a:ext uri="{FF2B5EF4-FFF2-40B4-BE49-F238E27FC236}">
              <a16:creationId xmlns:a16="http://schemas.microsoft.com/office/drawing/2014/main" id="{3FE89E14-A85C-4026-AE08-D24CABA39002}"/>
            </a:ext>
          </a:extLst>
        </xdr:cNvPr>
        <xdr:cNvPicPr>
          <a:picLocks noChangeAspect="1"/>
        </xdr:cNvPicPr>
      </xdr:nvPicPr>
      <xdr:blipFill>
        <a:blip xmlns:r="http://schemas.openxmlformats.org/officeDocument/2006/relationships" r:embed="rId1"/>
        <a:stretch>
          <a:fillRect/>
        </a:stretch>
      </xdr:blipFill>
      <xdr:spPr>
        <a:xfrm>
          <a:off x="369531" y="87273103"/>
          <a:ext cx="11040237" cy="1064887"/>
        </a:xfrm>
        <a:prstGeom prst="rect">
          <a:avLst/>
        </a:prstGeom>
        <a:ln>
          <a:solidFill>
            <a:sysClr val="windowText" lastClr="000000"/>
          </a:solidFill>
        </a:ln>
      </xdr:spPr>
    </xdr:pic>
    <xdr:clientData/>
  </xdr:twoCellAnchor>
  <xdr:twoCellAnchor editAs="oneCell">
    <xdr:from>
      <xdr:col>1</xdr:col>
      <xdr:colOff>77756</xdr:colOff>
      <xdr:row>372</xdr:row>
      <xdr:rowOff>93307</xdr:rowOff>
    </xdr:from>
    <xdr:to>
      <xdr:col>12</xdr:col>
      <xdr:colOff>771315</xdr:colOff>
      <xdr:row>374</xdr:row>
      <xdr:rowOff>467924</xdr:rowOff>
    </xdr:to>
    <xdr:pic>
      <xdr:nvPicPr>
        <xdr:cNvPr id="11" name="Imagen 10">
          <a:extLst>
            <a:ext uri="{FF2B5EF4-FFF2-40B4-BE49-F238E27FC236}">
              <a16:creationId xmlns:a16="http://schemas.microsoft.com/office/drawing/2014/main" id="{D3B4387B-2105-4CE2-ABEA-36F0E655A3C8}"/>
            </a:ext>
          </a:extLst>
        </xdr:cNvPr>
        <xdr:cNvPicPr>
          <a:picLocks noChangeAspect="1"/>
        </xdr:cNvPicPr>
      </xdr:nvPicPr>
      <xdr:blipFill>
        <a:blip xmlns:r="http://schemas.openxmlformats.org/officeDocument/2006/relationships" r:embed="rId1"/>
        <a:stretch>
          <a:fillRect/>
        </a:stretch>
      </xdr:blipFill>
      <xdr:spPr>
        <a:xfrm>
          <a:off x="353981" y="80703382"/>
          <a:ext cx="11009134" cy="1079467"/>
        </a:xfrm>
        <a:prstGeom prst="rect">
          <a:avLst/>
        </a:prstGeom>
        <a:ln>
          <a:solidFill>
            <a:sysClr val="windowText" lastClr="000000"/>
          </a:solidFill>
        </a:ln>
      </xdr:spPr>
    </xdr:pic>
    <xdr:clientData/>
  </xdr:twoCellAnchor>
  <xdr:twoCellAnchor editAs="oneCell">
    <xdr:from>
      <xdr:col>1</xdr:col>
      <xdr:colOff>139960</xdr:colOff>
      <xdr:row>342</xdr:row>
      <xdr:rowOff>77755</xdr:rowOff>
    </xdr:from>
    <xdr:to>
      <xdr:col>12</xdr:col>
      <xdr:colOff>802417</xdr:colOff>
      <xdr:row>344</xdr:row>
      <xdr:rowOff>452374</xdr:rowOff>
    </xdr:to>
    <xdr:pic>
      <xdr:nvPicPr>
        <xdr:cNvPr id="12" name="Imagen 11">
          <a:extLst>
            <a:ext uri="{FF2B5EF4-FFF2-40B4-BE49-F238E27FC236}">
              <a16:creationId xmlns:a16="http://schemas.microsoft.com/office/drawing/2014/main" id="{FB853BBC-F008-428E-AE00-72A5514036F9}"/>
            </a:ext>
          </a:extLst>
        </xdr:cNvPr>
        <xdr:cNvPicPr>
          <a:picLocks noChangeAspect="1"/>
        </xdr:cNvPicPr>
      </xdr:nvPicPr>
      <xdr:blipFill>
        <a:blip xmlns:r="http://schemas.openxmlformats.org/officeDocument/2006/relationships" r:embed="rId1"/>
        <a:stretch>
          <a:fillRect/>
        </a:stretch>
      </xdr:blipFill>
      <xdr:spPr>
        <a:xfrm>
          <a:off x="416185" y="74134630"/>
          <a:ext cx="10978032" cy="1079469"/>
        </a:xfrm>
        <a:prstGeom prst="rect">
          <a:avLst/>
        </a:prstGeom>
        <a:ln>
          <a:solidFill>
            <a:sysClr val="windowText" lastClr="000000"/>
          </a:solidFill>
        </a:ln>
      </xdr:spPr>
    </xdr:pic>
    <xdr:clientData/>
  </xdr:twoCellAnchor>
  <xdr:twoCellAnchor editAs="oneCell">
    <xdr:from>
      <xdr:col>1</xdr:col>
      <xdr:colOff>202162</xdr:colOff>
      <xdr:row>311</xdr:row>
      <xdr:rowOff>124409</xdr:rowOff>
    </xdr:from>
    <xdr:to>
      <xdr:col>12</xdr:col>
      <xdr:colOff>802416</xdr:colOff>
      <xdr:row>313</xdr:row>
      <xdr:rowOff>374618</xdr:rowOff>
    </xdr:to>
    <xdr:pic>
      <xdr:nvPicPr>
        <xdr:cNvPr id="13" name="Imagen 12">
          <a:extLst>
            <a:ext uri="{FF2B5EF4-FFF2-40B4-BE49-F238E27FC236}">
              <a16:creationId xmlns:a16="http://schemas.microsoft.com/office/drawing/2014/main" id="{BA6C741D-4203-471C-931C-4C3CE6964428}"/>
            </a:ext>
          </a:extLst>
        </xdr:cNvPr>
        <xdr:cNvPicPr>
          <a:picLocks noChangeAspect="1"/>
        </xdr:cNvPicPr>
      </xdr:nvPicPr>
      <xdr:blipFill>
        <a:blip xmlns:r="http://schemas.openxmlformats.org/officeDocument/2006/relationships" r:embed="rId1"/>
        <a:stretch>
          <a:fillRect/>
        </a:stretch>
      </xdr:blipFill>
      <xdr:spPr>
        <a:xfrm>
          <a:off x="478387" y="67028009"/>
          <a:ext cx="10915829" cy="1069359"/>
        </a:xfrm>
        <a:prstGeom prst="rect">
          <a:avLst/>
        </a:prstGeom>
        <a:ln>
          <a:solidFill>
            <a:sysClr val="windowText" lastClr="000000"/>
          </a:solidFill>
        </a:ln>
      </xdr:spPr>
    </xdr:pic>
    <xdr:clientData/>
  </xdr:twoCellAnchor>
  <xdr:twoCellAnchor editAs="oneCell">
    <xdr:from>
      <xdr:col>1</xdr:col>
      <xdr:colOff>108857</xdr:colOff>
      <xdr:row>273</xdr:row>
      <xdr:rowOff>77755</xdr:rowOff>
    </xdr:from>
    <xdr:to>
      <xdr:col>12</xdr:col>
      <xdr:colOff>709111</xdr:colOff>
      <xdr:row>275</xdr:row>
      <xdr:rowOff>327963</xdr:rowOff>
    </xdr:to>
    <xdr:pic>
      <xdr:nvPicPr>
        <xdr:cNvPr id="14" name="Imagen 13">
          <a:extLst>
            <a:ext uri="{FF2B5EF4-FFF2-40B4-BE49-F238E27FC236}">
              <a16:creationId xmlns:a16="http://schemas.microsoft.com/office/drawing/2014/main" id="{BCA1C870-6687-49F7-B516-6CE3CC7522C0}"/>
            </a:ext>
          </a:extLst>
        </xdr:cNvPr>
        <xdr:cNvPicPr>
          <a:picLocks noChangeAspect="1"/>
        </xdr:cNvPicPr>
      </xdr:nvPicPr>
      <xdr:blipFill>
        <a:blip xmlns:r="http://schemas.openxmlformats.org/officeDocument/2006/relationships" r:embed="rId1"/>
        <a:stretch>
          <a:fillRect/>
        </a:stretch>
      </xdr:blipFill>
      <xdr:spPr>
        <a:xfrm>
          <a:off x="385082" y="58723180"/>
          <a:ext cx="10915829" cy="1069358"/>
        </a:xfrm>
        <a:prstGeom prst="rect">
          <a:avLst/>
        </a:prstGeom>
        <a:ln>
          <a:solidFill>
            <a:sysClr val="windowText" lastClr="000000"/>
          </a:solidFill>
        </a:ln>
      </xdr:spPr>
    </xdr:pic>
    <xdr:clientData/>
  </xdr:twoCellAnchor>
  <xdr:twoCellAnchor editAs="oneCell">
    <xdr:from>
      <xdr:col>1</xdr:col>
      <xdr:colOff>108857</xdr:colOff>
      <xdr:row>0</xdr:row>
      <xdr:rowOff>62204</xdr:rowOff>
    </xdr:from>
    <xdr:to>
      <xdr:col>12</xdr:col>
      <xdr:colOff>817967</xdr:colOff>
      <xdr:row>2</xdr:row>
      <xdr:rowOff>186532</xdr:rowOff>
    </xdr:to>
    <xdr:pic>
      <xdr:nvPicPr>
        <xdr:cNvPr id="15" name="Imagen 14">
          <a:extLst>
            <a:ext uri="{FF2B5EF4-FFF2-40B4-BE49-F238E27FC236}">
              <a16:creationId xmlns:a16="http://schemas.microsoft.com/office/drawing/2014/main" id="{1DBE87FC-4CD9-4045-B222-1E4EA90291C4}"/>
            </a:ext>
          </a:extLst>
        </xdr:cNvPr>
        <xdr:cNvPicPr>
          <a:picLocks noChangeAspect="1"/>
        </xdr:cNvPicPr>
      </xdr:nvPicPr>
      <xdr:blipFill>
        <a:blip xmlns:r="http://schemas.openxmlformats.org/officeDocument/2006/relationships" r:embed="rId1"/>
        <a:stretch>
          <a:fillRect/>
        </a:stretch>
      </xdr:blipFill>
      <xdr:spPr>
        <a:xfrm>
          <a:off x="385082" y="62204"/>
          <a:ext cx="11024685" cy="943478"/>
        </a:xfrm>
        <a:prstGeom prst="rect">
          <a:avLst/>
        </a:prstGeom>
        <a:ln>
          <a:solidFill>
            <a:sysClr val="windowText" lastClr="000000"/>
          </a:solidFill>
        </a:ln>
      </xdr:spPr>
    </xdr:pic>
    <xdr:clientData/>
  </xdr:twoCellAnchor>
  <xdr:twoCellAnchor editAs="oneCell">
    <xdr:from>
      <xdr:col>1</xdr:col>
      <xdr:colOff>139959</xdr:colOff>
      <xdr:row>464</xdr:row>
      <xdr:rowOff>62204</xdr:rowOff>
    </xdr:from>
    <xdr:to>
      <xdr:col>12</xdr:col>
      <xdr:colOff>786866</xdr:colOff>
      <xdr:row>466</xdr:row>
      <xdr:rowOff>436822</xdr:rowOff>
    </xdr:to>
    <xdr:pic>
      <xdr:nvPicPr>
        <xdr:cNvPr id="16" name="Imagen 15">
          <a:extLst>
            <a:ext uri="{FF2B5EF4-FFF2-40B4-BE49-F238E27FC236}">
              <a16:creationId xmlns:a16="http://schemas.microsoft.com/office/drawing/2014/main" id="{EE2562EB-DAA2-40A2-B662-05F467CF666A}"/>
            </a:ext>
          </a:extLst>
        </xdr:cNvPr>
        <xdr:cNvPicPr>
          <a:picLocks noChangeAspect="1"/>
        </xdr:cNvPicPr>
      </xdr:nvPicPr>
      <xdr:blipFill>
        <a:blip xmlns:r="http://schemas.openxmlformats.org/officeDocument/2006/relationships" r:embed="rId1"/>
        <a:stretch>
          <a:fillRect/>
        </a:stretch>
      </xdr:blipFill>
      <xdr:spPr>
        <a:xfrm>
          <a:off x="416184" y="100884329"/>
          <a:ext cx="10962482" cy="1079468"/>
        </a:xfrm>
        <a:prstGeom prst="rect">
          <a:avLst/>
        </a:prstGeom>
        <a:ln>
          <a:solidFill>
            <a:sysClr val="windowText" lastClr="000000"/>
          </a:solidFill>
        </a:ln>
      </xdr:spPr>
    </xdr:pic>
    <xdr:clientData/>
  </xdr:twoCellAnchor>
  <xdr:twoCellAnchor editAs="oneCell">
    <xdr:from>
      <xdr:col>1</xdr:col>
      <xdr:colOff>171061</xdr:colOff>
      <xdr:row>495</xdr:row>
      <xdr:rowOff>108857</xdr:rowOff>
    </xdr:from>
    <xdr:to>
      <xdr:col>12</xdr:col>
      <xdr:colOff>755764</xdr:colOff>
      <xdr:row>497</xdr:row>
      <xdr:rowOff>483475</xdr:rowOff>
    </xdr:to>
    <xdr:pic>
      <xdr:nvPicPr>
        <xdr:cNvPr id="17" name="Imagen 16">
          <a:extLst>
            <a:ext uri="{FF2B5EF4-FFF2-40B4-BE49-F238E27FC236}">
              <a16:creationId xmlns:a16="http://schemas.microsoft.com/office/drawing/2014/main" id="{2095A127-7C2A-431A-936C-7EC05C9FB084}"/>
            </a:ext>
          </a:extLst>
        </xdr:cNvPr>
        <xdr:cNvPicPr>
          <a:picLocks noChangeAspect="1"/>
        </xdr:cNvPicPr>
      </xdr:nvPicPr>
      <xdr:blipFill>
        <a:blip xmlns:r="http://schemas.openxmlformats.org/officeDocument/2006/relationships" r:embed="rId1"/>
        <a:stretch>
          <a:fillRect/>
        </a:stretch>
      </xdr:blipFill>
      <xdr:spPr>
        <a:xfrm>
          <a:off x="447286" y="107769932"/>
          <a:ext cx="10900278" cy="1079468"/>
        </a:xfrm>
        <a:prstGeom prst="rect">
          <a:avLst/>
        </a:prstGeom>
        <a:ln>
          <a:solidFill>
            <a:sysClr val="windowText" lastClr="000000"/>
          </a:solidFill>
        </a:ln>
      </xdr:spPr>
    </xdr:pic>
    <xdr:clientData/>
  </xdr:twoCellAnchor>
  <xdr:twoCellAnchor editAs="oneCell">
    <xdr:from>
      <xdr:col>1</xdr:col>
      <xdr:colOff>280989</xdr:colOff>
      <xdr:row>441</xdr:row>
      <xdr:rowOff>28575</xdr:rowOff>
    </xdr:from>
    <xdr:to>
      <xdr:col>5</xdr:col>
      <xdr:colOff>371475</xdr:colOff>
      <xdr:row>451</xdr:row>
      <xdr:rowOff>182182</xdr:rowOff>
    </xdr:to>
    <xdr:pic>
      <xdr:nvPicPr>
        <xdr:cNvPr id="18" name="Imagen 17">
          <a:extLst>
            <a:ext uri="{FF2B5EF4-FFF2-40B4-BE49-F238E27FC236}">
              <a16:creationId xmlns:a16="http://schemas.microsoft.com/office/drawing/2014/main" id="{11FE6BC3-FCC8-4C3D-8782-AC2071FF9519}"/>
            </a:ext>
          </a:extLst>
        </xdr:cNvPr>
        <xdr:cNvPicPr>
          <a:picLocks noChangeAspect="1" noChangeArrowheads="1"/>
        </xdr:cNvPicPr>
      </xdr:nvPicPr>
      <xdr:blipFill>
        <a:blip xmlns:r="http://schemas.openxmlformats.org/officeDocument/2006/relationships" r:embed="rId2" cstate="print">
          <a:biLevel thresh="75000"/>
          <a:extLst>
            <a:ext uri="{BEBA8EAE-BF5A-486C-A8C5-ECC9F3942E4B}">
              <a14:imgProps xmlns:a14="http://schemas.microsoft.com/office/drawing/2010/main">
                <a14:imgLayer r:embed="rId3">
                  <a14:imgEffect>
                    <a14:artisticPhotocopy/>
                  </a14:imgEffect>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rot="16200000">
          <a:off x="944754" y="96014985"/>
          <a:ext cx="2068132" cy="2843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206673</xdr:colOff>
      <xdr:row>381</xdr:row>
      <xdr:rowOff>44932</xdr:rowOff>
    </xdr:from>
    <xdr:to>
      <xdr:col>5</xdr:col>
      <xdr:colOff>152759</xdr:colOff>
      <xdr:row>389</xdr:row>
      <xdr:rowOff>176065</xdr:rowOff>
    </xdr:to>
    <xdr:pic>
      <xdr:nvPicPr>
        <xdr:cNvPr id="19" name="Imagen 18">
          <a:extLst>
            <a:ext uri="{FF2B5EF4-FFF2-40B4-BE49-F238E27FC236}">
              <a16:creationId xmlns:a16="http://schemas.microsoft.com/office/drawing/2014/main" id="{AF1DCD8F-1CC5-44F8-BA10-3C85008C9357}"/>
            </a:ext>
          </a:extLst>
        </xdr:cNvPr>
        <xdr:cNvPicPr>
          <a:picLocks noChangeAspect="1"/>
        </xdr:cNvPicPr>
      </xdr:nvPicPr>
      <xdr:blipFill rotWithShape="1">
        <a:blip xmlns:r="http://schemas.openxmlformats.org/officeDocument/2006/relationships" r:embed="rId4">
          <a:extLst>
            <a:ext uri="{BEBA8EAE-BF5A-486C-A8C5-ECC9F3942E4B}">
              <a14:imgProps xmlns:a14="http://schemas.microsoft.com/office/drawing/2010/main">
                <a14:imgLayer r:embed="rId5">
                  <a14:imgEffect>
                    <a14:artisticPhotocopy/>
                  </a14:imgEffect>
                </a14:imgLayer>
              </a14:imgProps>
            </a:ext>
          </a:extLst>
        </a:blip>
        <a:srcRect l="6220" t="10794" r="3387" b="11512"/>
        <a:stretch/>
      </xdr:blipFill>
      <xdr:spPr>
        <a:xfrm>
          <a:off x="482898" y="83188657"/>
          <a:ext cx="2698811" cy="1664658"/>
        </a:xfrm>
        <a:prstGeom prst="rect">
          <a:avLst/>
        </a:prstGeom>
      </xdr:spPr>
    </xdr:pic>
    <xdr:clientData/>
  </xdr:twoCellAnchor>
  <xdr:twoCellAnchor editAs="oneCell">
    <xdr:from>
      <xdr:col>2</xdr:col>
      <xdr:colOff>225705</xdr:colOff>
      <xdr:row>351</xdr:row>
      <xdr:rowOff>8363</xdr:rowOff>
    </xdr:from>
    <xdr:to>
      <xdr:col>4</xdr:col>
      <xdr:colOff>636198</xdr:colOff>
      <xdr:row>359</xdr:row>
      <xdr:rowOff>200874</xdr:rowOff>
    </xdr:to>
    <xdr:pic>
      <xdr:nvPicPr>
        <xdr:cNvPr id="20" name="Imagen 19">
          <a:extLst>
            <a:ext uri="{FF2B5EF4-FFF2-40B4-BE49-F238E27FC236}">
              <a16:creationId xmlns:a16="http://schemas.microsoft.com/office/drawing/2014/main" id="{463916D7-2B9E-4640-A4F0-EEF2D58EA33E}"/>
            </a:ext>
          </a:extLst>
        </xdr:cNvPr>
        <xdr:cNvPicPr>
          <a:picLocks noChangeAspect="1"/>
        </xdr:cNvPicPr>
      </xdr:nvPicPr>
      <xdr:blipFill rotWithShape="1">
        <a:blip xmlns:r="http://schemas.openxmlformats.org/officeDocument/2006/relationships" r:embed="rId6">
          <a:extLst>
            <a:ext uri="{BEBA8EAE-BF5A-486C-A8C5-ECC9F3942E4B}">
              <a14:imgProps xmlns:a14="http://schemas.microsoft.com/office/drawing/2010/main">
                <a14:imgLayer r:embed="rId7">
                  <a14:imgEffect>
                    <a14:artisticPhotocopy/>
                  </a14:imgEffect>
                </a14:imgLayer>
              </a14:imgProps>
            </a:ext>
          </a:extLst>
        </a:blip>
        <a:srcRect l="11731" r="11661"/>
        <a:stretch/>
      </xdr:blipFill>
      <xdr:spPr>
        <a:xfrm>
          <a:off x="1082955" y="76551263"/>
          <a:ext cx="1858293" cy="1726036"/>
        </a:xfrm>
        <a:prstGeom prst="rect">
          <a:avLst/>
        </a:prstGeom>
      </xdr:spPr>
    </xdr:pic>
    <xdr:clientData/>
  </xdr:twoCellAnchor>
  <xdr:twoCellAnchor editAs="oneCell">
    <xdr:from>
      <xdr:col>1</xdr:col>
      <xdr:colOff>57150</xdr:colOff>
      <xdr:row>320</xdr:row>
      <xdr:rowOff>47625</xdr:rowOff>
    </xdr:from>
    <xdr:to>
      <xdr:col>5</xdr:col>
      <xdr:colOff>676275</xdr:colOff>
      <xdr:row>331</xdr:row>
      <xdr:rowOff>170607</xdr:rowOff>
    </xdr:to>
    <xdr:pic>
      <xdr:nvPicPr>
        <xdr:cNvPr id="21" name="Imagen 20">
          <a:extLst>
            <a:ext uri="{FF2B5EF4-FFF2-40B4-BE49-F238E27FC236}">
              <a16:creationId xmlns:a16="http://schemas.microsoft.com/office/drawing/2014/main" id="{8AA8B32B-DA30-4F09-8680-B7E4B5D88285}"/>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Layer>
              </a14:imgProps>
            </a:ext>
          </a:extLst>
        </a:blip>
        <a:stretch>
          <a:fillRect/>
        </a:stretch>
      </xdr:blipFill>
      <xdr:spPr>
        <a:xfrm>
          <a:off x="333375" y="69684900"/>
          <a:ext cx="3371850" cy="2342307"/>
        </a:xfrm>
        <a:prstGeom prst="rect">
          <a:avLst/>
        </a:prstGeom>
      </xdr:spPr>
    </xdr:pic>
    <xdr:clientData/>
  </xdr:twoCellAnchor>
  <xdr:twoCellAnchor editAs="oneCell">
    <xdr:from>
      <xdr:col>1</xdr:col>
      <xdr:colOff>523876</xdr:colOff>
      <xdr:row>48</xdr:row>
      <xdr:rowOff>11764</xdr:rowOff>
    </xdr:from>
    <xdr:to>
      <xdr:col>5</xdr:col>
      <xdr:colOff>505558</xdr:colOff>
      <xdr:row>57</xdr:row>
      <xdr:rowOff>205154</xdr:rowOff>
    </xdr:to>
    <xdr:pic>
      <xdr:nvPicPr>
        <xdr:cNvPr id="22" name="Imagen 21">
          <a:extLst>
            <a:ext uri="{FF2B5EF4-FFF2-40B4-BE49-F238E27FC236}">
              <a16:creationId xmlns:a16="http://schemas.microsoft.com/office/drawing/2014/main" id="{6F9B6E9C-91E9-421B-B690-B82090F75B15}"/>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Layer>
              </a14:imgProps>
            </a:ext>
          </a:extLst>
        </a:blip>
        <a:stretch>
          <a:fillRect/>
        </a:stretch>
      </xdr:blipFill>
      <xdr:spPr>
        <a:xfrm>
          <a:off x="800101" y="10489264"/>
          <a:ext cx="2734407" cy="1917415"/>
        </a:xfrm>
        <a:prstGeom prst="rect">
          <a:avLst/>
        </a:prstGeom>
      </xdr:spPr>
    </xdr:pic>
    <xdr:clientData/>
  </xdr:twoCellAnchor>
  <xdr:twoCellAnchor editAs="oneCell">
    <xdr:from>
      <xdr:col>1</xdr:col>
      <xdr:colOff>414512</xdr:colOff>
      <xdr:row>57</xdr:row>
      <xdr:rowOff>175845</xdr:rowOff>
    </xdr:from>
    <xdr:to>
      <xdr:col>5</xdr:col>
      <xdr:colOff>298168</xdr:colOff>
      <xdr:row>66</xdr:row>
      <xdr:rowOff>153869</xdr:rowOff>
    </xdr:to>
    <xdr:pic>
      <xdr:nvPicPr>
        <xdr:cNvPr id="23" name="Imagen 22">
          <a:extLst>
            <a:ext uri="{FF2B5EF4-FFF2-40B4-BE49-F238E27FC236}">
              <a16:creationId xmlns:a16="http://schemas.microsoft.com/office/drawing/2014/main" id="{C32A8A49-955E-42F9-B126-BF56394209B1}"/>
            </a:ext>
          </a:extLst>
        </xdr:cNvPr>
        <xdr:cNvPicPr>
          <a:picLocks noChangeAspect="1"/>
        </xdr:cNvPicPr>
      </xdr:nvPicPr>
      <xdr:blipFill>
        <a:blip xmlns:r="http://schemas.openxmlformats.org/officeDocument/2006/relationships" r:embed="rId12">
          <a:extLst>
            <a:ext uri="{BEBA8EAE-BF5A-486C-A8C5-ECC9F3942E4B}">
              <a14:imgProps xmlns:a14="http://schemas.microsoft.com/office/drawing/2010/main">
                <a14:imgLayer r:embed="rId13">
                  <a14:imgEffect>
                    <a14:artisticPhotocopy/>
                  </a14:imgEffect>
                </a14:imgLayer>
              </a14:imgProps>
            </a:ext>
          </a:extLst>
        </a:blip>
        <a:stretch>
          <a:fillRect/>
        </a:stretch>
      </xdr:blipFill>
      <xdr:spPr>
        <a:xfrm rot="5400000">
          <a:off x="1134091" y="11934016"/>
          <a:ext cx="1749674" cy="2636381"/>
        </a:xfrm>
        <a:prstGeom prst="rect">
          <a:avLst/>
        </a:prstGeom>
      </xdr:spPr>
    </xdr:pic>
    <xdr:clientData/>
  </xdr:twoCellAnchor>
  <xdr:twoCellAnchor editAs="oneCell">
    <xdr:from>
      <xdr:col>1</xdr:col>
      <xdr:colOff>307731</xdr:colOff>
      <xdr:row>88</xdr:row>
      <xdr:rowOff>34602</xdr:rowOff>
    </xdr:from>
    <xdr:to>
      <xdr:col>5</xdr:col>
      <xdr:colOff>520211</xdr:colOff>
      <xdr:row>94</xdr:row>
      <xdr:rowOff>174300</xdr:rowOff>
    </xdr:to>
    <xdr:pic>
      <xdr:nvPicPr>
        <xdr:cNvPr id="24" name="Imagen 23">
          <a:extLst>
            <a:ext uri="{FF2B5EF4-FFF2-40B4-BE49-F238E27FC236}">
              <a16:creationId xmlns:a16="http://schemas.microsoft.com/office/drawing/2014/main" id="{2D33327F-649B-4740-A663-6C1346EF2735}"/>
            </a:ext>
          </a:extLst>
        </xdr:cNvPr>
        <xdr:cNvPicPr>
          <a:picLocks noChangeAspect="1"/>
        </xdr:cNvPicPr>
      </xdr:nvPicPr>
      <xdr:blipFill rotWithShape="1">
        <a:blip xmlns:r="http://schemas.openxmlformats.org/officeDocument/2006/relationships" r:embed="rId14">
          <a:extLst>
            <a:ext uri="{BEBA8EAE-BF5A-486C-A8C5-ECC9F3942E4B}">
              <a14:imgProps xmlns:a14="http://schemas.microsoft.com/office/drawing/2010/main">
                <a14:imgLayer r:embed="rId15">
                  <a14:imgEffect>
                    <a14:artisticPhotocopy/>
                  </a14:imgEffect>
                </a14:imgLayer>
              </a14:imgProps>
            </a:ext>
          </a:extLst>
        </a:blip>
        <a:srcRect l="2941" t="19506" b="20837"/>
        <a:stretch/>
      </xdr:blipFill>
      <xdr:spPr>
        <a:xfrm>
          <a:off x="583956" y="18894102"/>
          <a:ext cx="2965205" cy="1292223"/>
        </a:xfrm>
        <a:prstGeom prst="rect">
          <a:avLst/>
        </a:prstGeom>
      </xdr:spPr>
    </xdr:pic>
    <xdr:clientData/>
  </xdr:twoCellAnchor>
  <xdr:twoCellAnchor editAs="oneCell">
    <xdr:from>
      <xdr:col>1</xdr:col>
      <xdr:colOff>82825</xdr:colOff>
      <xdr:row>241</xdr:row>
      <xdr:rowOff>77934</xdr:rowOff>
    </xdr:from>
    <xdr:to>
      <xdr:col>5</xdr:col>
      <xdr:colOff>554934</xdr:colOff>
      <xdr:row>250</xdr:row>
      <xdr:rowOff>235626</xdr:rowOff>
    </xdr:to>
    <xdr:pic>
      <xdr:nvPicPr>
        <xdr:cNvPr id="25" name="Imagen 24">
          <a:extLst>
            <a:ext uri="{FF2B5EF4-FFF2-40B4-BE49-F238E27FC236}">
              <a16:creationId xmlns:a16="http://schemas.microsoft.com/office/drawing/2014/main" id="{B1EDD5DD-729D-465C-A04C-A47742CE8310}"/>
            </a:ext>
          </a:extLst>
        </xdr:cNvPr>
        <xdr:cNvPicPr>
          <a:picLocks noChangeAspect="1"/>
        </xdr:cNvPicPr>
      </xdr:nvPicPr>
      <xdr:blipFill rotWithShape="1">
        <a:blip xmlns:r="http://schemas.openxmlformats.org/officeDocument/2006/relationships" r:embed="rId16">
          <a:extLst>
            <a:ext uri="{BEBA8EAE-BF5A-486C-A8C5-ECC9F3942E4B}">
              <a14:imgProps xmlns:a14="http://schemas.microsoft.com/office/drawing/2010/main">
                <a14:imgLayer r:embed="rId17">
                  <a14:imgEffect>
                    <a14:artisticPhotocopy/>
                  </a14:imgEffect>
                </a14:imgLayer>
              </a14:imgProps>
            </a:ext>
          </a:extLst>
        </a:blip>
        <a:srcRect t="10034" b="8328"/>
        <a:stretch/>
      </xdr:blipFill>
      <xdr:spPr>
        <a:xfrm>
          <a:off x="359050" y="52455909"/>
          <a:ext cx="3224834" cy="1853142"/>
        </a:xfrm>
        <a:prstGeom prst="rect">
          <a:avLst/>
        </a:prstGeom>
      </xdr:spPr>
    </xdr:pic>
    <xdr:clientData/>
  </xdr:twoCellAnchor>
  <xdr:twoCellAnchor editAs="oneCell">
    <xdr:from>
      <xdr:col>1</xdr:col>
      <xdr:colOff>298175</xdr:colOff>
      <xdr:row>250</xdr:row>
      <xdr:rowOff>207066</xdr:rowOff>
    </xdr:from>
    <xdr:to>
      <xdr:col>5</xdr:col>
      <xdr:colOff>314739</xdr:colOff>
      <xdr:row>260</xdr:row>
      <xdr:rowOff>161747</xdr:rowOff>
    </xdr:to>
    <xdr:pic>
      <xdr:nvPicPr>
        <xdr:cNvPr id="26" name="Imagen 25">
          <a:extLst>
            <a:ext uri="{FF2B5EF4-FFF2-40B4-BE49-F238E27FC236}">
              <a16:creationId xmlns:a16="http://schemas.microsoft.com/office/drawing/2014/main" id="{1FEB53B5-0C64-4A54-8F03-6E00B55605FE}"/>
            </a:ext>
          </a:extLst>
        </xdr:cNvPr>
        <xdr:cNvPicPr>
          <a:picLocks noChangeAspect="1"/>
        </xdr:cNvPicPr>
      </xdr:nvPicPr>
      <xdr:blipFill>
        <a:blip xmlns:r="http://schemas.openxmlformats.org/officeDocument/2006/relationships" r:embed="rId18">
          <a:extLst>
            <a:ext uri="{BEBA8EAE-BF5A-486C-A8C5-ECC9F3942E4B}">
              <a14:imgProps xmlns:a14="http://schemas.microsoft.com/office/drawing/2010/main">
                <a14:imgLayer r:embed="rId19">
                  <a14:imgEffect>
                    <a14:artisticPhotocopy/>
                  </a14:imgEffect>
                </a14:imgLayer>
              </a14:imgProps>
            </a:ext>
          </a:extLst>
        </a:blip>
        <a:stretch>
          <a:fillRect/>
        </a:stretch>
      </xdr:blipFill>
      <xdr:spPr>
        <a:xfrm>
          <a:off x="574400" y="54280491"/>
          <a:ext cx="2769289" cy="1945406"/>
        </a:xfrm>
        <a:prstGeom prst="rect">
          <a:avLst/>
        </a:prstGeom>
      </xdr:spPr>
    </xdr:pic>
    <xdr:clientData/>
  </xdr:twoCellAnchor>
  <xdr:twoCellAnchor editAs="oneCell">
    <xdr:from>
      <xdr:col>1</xdr:col>
      <xdr:colOff>95250</xdr:colOff>
      <xdr:row>282</xdr:row>
      <xdr:rowOff>66675</xdr:rowOff>
    </xdr:from>
    <xdr:to>
      <xdr:col>5</xdr:col>
      <xdr:colOff>567359</xdr:colOff>
      <xdr:row>291</xdr:row>
      <xdr:rowOff>195792</xdr:rowOff>
    </xdr:to>
    <xdr:pic>
      <xdr:nvPicPr>
        <xdr:cNvPr id="27" name="Imagen 26">
          <a:extLst>
            <a:ext uri="{FF2B5EF4-FFF2-40B4-BE49-F238E27FC236}">
              <a16:creationId xmlns:a16="http://schemas.microsoft.com/office/drawing/2014/main" id="{787C166F-7328-463B-8BFA-2EA830B8873E}"/>
            </a:ext>
          </a:extLst>
        </xdr:cNvPr>
        <xdr:cNvPicPr>
          <a:picLocks noChangeAspect="1"/>
        </xdr:cNvPicPr>
      </xdr:nvPicPr>
      <xdr:blipFill rotWithShape="1">
        <a:blip xmlns:r="http://schemas.openxmlformats.org/officeDocument/2006/relationships" r:embed="rId16">
          <a:extLst>
            <a:ext uri="{BEBA8EAE-BF5A-486C-A8C5-ECC9F3942E4B}">
              <a14:imgProps xmlns:a14="http://schemas.microsoft.com/office/drawing/2010/main">
                <a14:imgLayer r:embed="rId17">
                  <a14:imgEffect>
                    <a14:artisticPhotocopy/>
                  </a14:imgEffect>
                </a14:imgLayer>
              </a14:imgProps>
            </a:ext>
          </a:extLst>
        </a:blip>
        <a:srcRect t="10034" b="8328"/>
        <a:stretch/>
      </xdr:blipFill>
      <xdr:spPr>
        <a:xfrm>
          <a:off x="371475" y="61217175"/>
          <a:ext cx="3224834" cy="1853142"/>
        </a:xfrm>
        <a:prstGeom prst="rect">
          <a:avLst/>
        </a:prstGeom>
      </xdr:spPr>
    </xdr:pic>
    <xdr:clientData/>
  </xdr:twoCellAnchor>
  <xdr:twoCellAnchor editAs="oneCell">
    <xdr:from>
      <xdr:col>1</xdr:col>
      <xdr:colOff>358225</xdr:colOff>
      <xdr:row>291</xdr:row>
      <xdr:rowOff>211991</xdr:rowOff>
    </xdr:from>
    <xdr:to>
      <xdr:col>5</xdr:col>
      <xdr:colOff>161925</xdr:colOff>
      <xdr:row>300</xdr:row>
      <xdr:rowOff>179062</xdr:rowOff>
    </xdr:to>
    <xdr:pic>
      <xdr:nvPicPr>
        <xdr:cNvPr id="28" name="Imagen 27">
          <a:extLst>
            <a:ext uri="{FF2B5EF4-FFF2-40B4-BE49-F238E27FC236}">
              <a16:creationId xmlns:a16="http://schemas.microsoft.com/office/drawing/2014/main" id="{7A32E29D-A4C6-45EC-9604-ECC755BAD958}"/>
            </a:ext>
          </a:extLst>
        </xdr:cNvPr>
        <xdr:cNvPicPr>
          <a:picLocks noChangeAspect="1"/>
        </xdr:cNvPicPr>
      </xdr:nvPicPr>
      <xdr:blipFill>
        <a:blip xmlns:r="http://schemas.openxmlformats.org/officeDocument/2006/relationships" r:embed="rId18">
          <a:extLst>
            <a:ext uri="{BEBA8EAE-BF5A-486C-A8C5-ECC9F3942E4B}">
              <a14:imgProps xmlns:a14="http://schemas.microsoft.com/office/drawing/2010/main">
                <a14:imgLayer r:embed="rId19">
                  <a14:imgEffect>
                    <a14:artisticPhotocopy/>
                  </a14:imgEffect>
                </a14:imgLayer>
              </a14:imgProps>
            </a:ext>
          </a:extLst>
        </a:blip>
        <a:stretch>
          <a:fillRect/>
        </a:stretch>
      </xdr:blipFill>
      <xdr:spPr>
        <a:xfrm>
          <a:off x="634450" y="63086516"/>
          <a:ext cx="2556425" cy="1795871"/>
        </a:xfrm>
        <a:prstGeom prst="rect">
          <a:avLst/>
        </a:prstGeom>
      </xdr:spPr>
    </xdr:pic>
    <xdr:clientData/>
  </xdr:twoCellAnchor>
  <xdr:twoCellAnchor editAs="oneCell">
    <xdr:from>
      <xdr:col>1</xdr:col>
      <xdr:colOff>476250</xdr:colOff>
      <xdr:row>213</xdr:row>
      <xdr:rowOff>17859</xdr:rowOff>
    </xdr:from>
    <xdr:to>
      <xdr:col>5</xdr:col>
      <xdr:colOff>273844</xdr:colOff>
      <xdr:row>219</xdr:row>
      <xdr:rowOff>237467</xdr:rowOff>
    </xdr:to>
    <xdr:pic>
      <xdr:nvPicPr>
        <xdr:cNvPr id="29" name="Imagen 28">
          <a:extLst>
            <a:ext uri="{FF2B5EF4-FFF2-40B4-BE49-F238E27FC236}">
              <a16:creationId xmlns:a16="http://schemas.microsoft.com/office/drawing/2014/main" id="{C9C365F9-71DD-4036-9AE0-3F871DCDBD34}"/>
            </a:ext>
          </a:extLst>
        </xdr:cNvPr>
        <xdr:cNvPicPr>
          <a:picLocks noChangeAspect="1"/>
        </xdr:cNvPicPr>
      </xdr:nvPicPr>
      <xdr:blipFill>
        <a:blip xmlns:r="http://schemas.openxmlformats.org/officeDocument/2006/relationships" r:embed="rId20">
          <a:extLst>
            <a:ext uri="{BEBA8EAE-BF5A-486C-A8C5-ECC9F3942E4B}">
              <a14:imgProps xmlns:a14="http://schemas.microsoft.com/office/drawing/2010/main">
                <a14:imgLayer r:embed="rId21">
                  <a14:imgEffect>
                    <a14:artisticPhotocopy/>
                  </a14:imgEffect>
                  <a14:imgEffect>
                    <a14:sharpenSoften amount="50000"/>
                  </a14:imgEffect>
                </a14:imgLayer>
              </a14:imgProps>
            </a:ext>
          </a:extLst>
        </a:blip>
        <a:stretch>
          <a:fillRect/>
        </a:stretch>
      </xdr:blipFill>
      <xdr:spPr>
        <a:xfrm>
          <a:off x="752475" y="45909309"/>
          <a:ext cx="2550319" cy="1810283"/>
        </a:xfrm>
        <a:prstGeom prst="rect">
          <a:avLst/>
        </a:prstGeom>
      </xdr:spPr>
    </xdr:pic>
    <xdr:clientData/>
  </xdr:twoCellAnchor>
  <xdr:twoCellAnchor editAs="oneCell">
    <xdr:from>
      <xdr:col>1</xdr:col>
      <xdr:colOff>200025</xdr:colOff>
      <xdr:row>504</xdr:row>
      <xdr:rowOff>57151</xdr:rowOff>
    </xdr:from>
    <xdr:to>
      <xdr:col>5</xdr:col>
      <xdr:colOff>28575</xdr:colOff>
      <xdr:row>513</xdr:row>
      <xdr:rowOff>158843</xdr:rowOff>
    </xdr:to>
    <xdr:pic>
      <xdr:nvPicPr>
        <xdr:cNvPr id="30" name="Imagen 29">
          <a:extLst>
            <a:ext uri="{FF2B5EF4-FFF2-40B4-BE49-F238E27FC236}">
              <a16:creationId xmlns:a16="http://schemas.microsoft.com/office/drawing/2014/main" id="{E71669EC-ADCE-4AAB-A5BF-847160266077}"/>
            </a:ext>
          </a:extLst>
        </xdr:cNvPr>
        <xdr:cNvPicPr>
          <a:picLocks noChangeAspect="1"/>
        </xdr:cNvPicPr>
      </xdr:nvPicPr>
      <xdr:blipFill>
        <a:blip xmlns:r="http://schemas.openxmlformats.org/officeDocument/2006/relationships" r:embed="rId22">
          <a:extLst>
            <a:ext uri="{BEBA8EAE-BF5A-486C-A8C5-ECC9F3942E4B}">
              <a14:imgProps xmlns:a14="http://schemas.microsoft.com/office/drawing/2010/main">
                <a14:imgLayer r:embed="rId23">
                  <a14:imgEffect>
                    <a14:artisticPhotocopy/>
                  </a14:imgEffect>
                </a14:imgLayer>
              </a14:imgProps>
            </a:ext>
          </a:extLst>
        </a:blip>
        <a:stretch>
          <a:fillRect/>
        </a:stretch>
      </xdr:blipFill>
      <xdr:spPr>
        <a:xfrm>
          <a:off x="476250" y="110394751"/>
          <a:ext cx="2581275" cy="1825717"/>
        </a:xfrm>
        <a:prstGeom prst="rect">
          <a:avLst/>
        </a:prstGeom>
      </xdr:spPr>
    </xdr:pic>
    <xdr:clientData/>
  </xdr:twoCellAnchor>
  <xdr:twoCellAnchor editAs="oneCell">
    <xdr:from>
      <xdr:col>1</xdr:col>
      <xdr:colOff>496957</xdr:colOff>
      <xdr:row>473</xdr:row>
      <xdr:rowOff>56028</xdr:rowOff>
    </xdr:from>
    <xdr:to>
      <xdr:col>5</xdr:col>
      <xdr:colOff>349661</xdr:colOff>
      <xdr:row>482</xdr:row>
      <xdr:rowOff>182218</xdr:rowOff>
    </xdr:to>
    <xdr:pic>
      <xdr:nvPicPr>
        <xdr:cNvPr id="31" name="Imagen 30">
          <a:extLst>
            <a:ext uri="{FF2B5EF4-FFF2-40B4-BE49-F238E27FC236}">
              <a16:creationId xmlns:a16="http://schemas.microsoft.com/office/drawing/2014/main" id="{1DDF0C82-5032-42A7-BA51-6A263A42AE9B}"/>
            </a:ext>
          </a:extLst>
        </xdr:cNvPr>
        <xdr:cNvPicPr>
          <a:picLocks noChangeAspect="1"/>
        </xdr:cNvPicPr>
      </xdr:nvPicPr>
      <xdr:blipFill>
        <a:blip xmlns:r="http://schemas.openxmlformats.org/officeDocument/2006/relationships" r:embed="rId24">
          <a:extLst>
            <a:ext uri="{BEBA8EAE-BF5A-486C-A8C5-ECC9F3942E4B}">
              <a14:imgProps xmlns:a14="http://schemas.microsoft.com/office/drawing/2010/main">
                <a14:imgLayer r:embed="rId25">
                  <a14:imgEffect>
                    <a14:artisticPhotocopy/>
                  </a14:imgEffect>
                  <a14:imgEffect>
                    <a14:sharpenSoften amount="50000"/>
                  </a14:imgEffect>
                </a14:imgLayer>
              </a14:imgProps>
            </a:ext>
          </a:extLst>
        </a:blip>
        <a:stretch>
          <a:fillRect/>
        </a:stretch>
      </xdr:blipFill>
      <xdr:spPr>
        <a:xfrm>
          <a:off x="773182" y="103459428"/>
          <a:ext cx="2605429" cy="1850215"/>
        </a:xfrm>
        <a:prstGeom prst="rect">
          <a:avLst/>
        </a:prstGeom>
      </xdr:spPr>
    </xdr:pic>
    <xdr:clientData/>
  </xdr:twoCellAnchor>
  <xdr:twoCellAnchor editAs="oneCell">
    <xdr:from>
      <xdr:col>1</xdr:col>
      <xdr:colOff>367304</xdr:colOff>
      <xdr:row>411</xdr:row>
      <xdr:rowOff>41880</xdr:rowOff>
    </xdr:from>
    <xdr:to>
      <xdr:col>4</xdr:col>
      <xdr:colOff>665476</xdr:colOff>
      <xdr:row>419</xdr:row>
      <xdr:rowOff>149900</xdr:rowOff>
    </xdr:to>
    <xdr:pic>
      <xdr:nvPicPr>
        <xdr:cNvPr id="32" name="Imagen 31">
          <a:extLst>
            <a:ext uri="{FF2B5EF4-FFF2-40B4-BE49-F238E27FC236}">
              <a16:creationId xmlns:a16="http://schemas.microsoft.com/office/drawing/2014/main" id="{257B152C-C632-4AC4-9936-E393E3A1DCB7}"/>
            </a:ext>
          </a:extLst>
        </xdr:cNvPr>
        <xdr:cNvPicPr>
          <a:picLocks noChangeAspect="1"/>
        </xdr:cNvPicPr>
      </xdr:nvPicPr>
      <xdr:blipFill>
        <a:blip xmlns:r="http://schemas.openxmlformats.org/officeDocument/2006/relationships" r:embed="rId26">
          <a:extLst>
            <a:ext uri="{BEBA8EAE-BF5A-486C-A8C5-ECC9F3942E4B}">
              <a14:imgProps xmlns:a14="http://schemas.microsoft.com/office/drawing/2010/main">
                <a14:imgLayer r:embed="rId27">
                  <a14:imgEffect>
                    <a14:artisticPhotocopy/>
                  </a14:imgEffect>
                  <a14:imgEffect>
                    <a14:sharpenSoften amount="50000"/>
                  </a14:imgEffect>
                </a14:imgLayer>
              </a14:imgProps>
            </a:ext>
          </a:extLst>
        </a:blip>
        <a:stretch>
          <a:fillRect/>
        </a:stretch>
      </xdr:blipFill>
      <xdr:spPr>
        <a:xfrm>
          <a:off x="643529" y="89710230"/>
          <a:ext cx="2326997" cy="1641545"/>
        </a:xfrm>
        <a:prstGeom prst="rect">
          <a:avLst/>
        </a:prstGeom>
      </xdr:spPr>
    </xdr:pic>
    <xdr:clientData/>
  </xdr:twoCellAnchor>
  <xdr:twoCellAnchor editAs="oneCell">
    <xdr:from>
      <xdr:col>1</xdr:col>
      <xdr:colOff>142876</xdr:colOff>
      <xdr:row>180</xdr:row>
      <xdr:rowOff>28575</xdr:rowOff>
    </xdr:from>
    <xdr:to>
      <xdr:col>5</xdr:col>
      <xdr:colOff>553667</xdr:colOff>
      <xdr:row>191</xdr:row>
      <xdr:rowOff>161082</xdr:rowOff>
    </xdr:to>
    <xdr:pic>
      <xdr:nvPicPr>
        <xdr:cNvPr id="33" name="Imagen 32">
          <a:extLst>
            <a:ext uri="{FF2B5EF4-FFF2-40B4-BE49-F238E27FC236}">
              <a16:creationId xmlns:a16="http://schemas.microsoft.com/office/drawing/2014/main" id="{3C45E17C-32C0-4A29-949C-07CB239FBE93}"/>
            </a:ext>
          </a:extLst>
        </xdr:cNvPr>
        <xdr:cNvPicPr>
          <a:picLocks noChangeAspect="1"/>
        </xdr:cNvPicPr>
      </xdr:nvPicPr>
      <xdr:blipFill>
        <a:blip xmlns:r="http://schemas.openxmlformats.org/officeDocument/2006/relationships" r:embed="rId28">
          <a:extLst>
            <a:ext uri="{BEBA8EAE-BF5A-486C-A8C5-ECC9F3942E4B}">
              <a14:imgProps xmlns:a14="http://schemas.microsoft.com/office/drawing/2010/main">
                <a14:imgLayer r:embed="rId29">
                  <a14:imgEffect>
                    <a14:artisticPhotocopy/>
                  </a14:imgEffect>
                </a14:imgLayer>
              </a14:imgProps>
            </a:ext>
          </a:extLst>
        </a:blip>
        <a:stretch>
          <a:fillRect/>
        </a:stretch>
      </xdr:blipFill>
      <xdr:spPr>
        <a:xfrm>
          <a:off x="419101" y="38642925"/>
          <a:ext cx="3163516" cy="2237532"/>
        </a:xfrm>
        <a:prstGeom prst="rect">
          <a:avLst/>
        </a:prstGeom>
      </xdr:spPr>
    </xdr:pic>
    <xdr:clientData/>
  </xdr:twoCellAnchor>
  <xdr:oneCellAnchor>
    <xdr:from>
      <xdr:col>1</xdr:col>
      <xdr:colOff>122163</xdr:colOff>
      <xdr:row>526</xdr:row>
      <xdr:rowOff>66070</xdr:rowOff>
    </xdr:from>
    <xdr:ext cx="10900278" cy="1079468"/>
    <xdr:pic>
      <xdr:nvPicPr>
        <xdr:cNvPr id="34" name="Imagen 33">
          <a:extLst>
            <a:ext uri="{FF2B5EF4-FFF2-40B4-BE49-F238E27FC236}">
              <a16:creationId xmlns:a16="http://schemas.microsoft.com/office/drawing/2014/main" id="{BAA3D466-07E1-43CD-8080-25A8113412FA}"/>
            </a:ext>
          </a:extLst>
        </xdr:cNvPr>
        <xdr:cNvPicPr>
          <a:picLocks noChangeAspect="1"/>
        </xdr:cNvPicPr>
      </xdr:nvPicPr>
      <xdr:blipFill>
        <a:blip xmlns:r="http://schemas.openxmlformats.org/officeDocument/2006/relationships" r:embed="rId1"/>
        <a:stretch>
          <a:fillRect/>
        </a:stretch>
      </xdr:blipFill>
      <xdr:spPr>
        <a:xfrm>
          <a:off x="398388" y="114661345"/>
          <a:ext cx="10900278" cy="1079468"/>
        </a:xfrm>
        <a:prstGeom prst="rect">
          <a:avLst/>
        </a:prstGeom>
        <a:ln>
          <a:solidFill>
            <a:sysClr val="windowText" lastClr="000000"/>
          </a:solidFill>
        </a:ln>
      </xdr:spPr>
    </xdr:pic>
    <xdr:clientData/>
  </xdr:oneCellAnchor>
  <xdr:twoCellAnchor editAs="oneCell">
    <xdr:from>
      <xdr:col>2</xdr:col>
      <xdr:colOff>414618</xdr:colOff>
      <xdr:row>535</xdr:row>
      <xdr:rowOff>56030</xdr:rowOff>
    </xdr:from>
    <xdr:to>
      <xdr:col>4</xdr:col>
      <xdr:colOff>537882</xdr:colOff>
      <xdr:row>544</xdr:row>
      <xdr:rowOff>179293</xdr:rowOff>
    </xdr:to>
    <xdr:pic>
      <xdr:nvPicPr>
        <xdr:cNvPr id="35" name="Imagen 34">
          <a:extLst>
            <a:ext uri="{FF2B5EF4-FFF2-40B4-BE49-F238E27FC236}">
              <a16:creationId xmlns:a16="http://schemas.microsoft.com/office/drawing/2014/main" id="{BF186221-1A60-4F24-848A-2DF51F0B23A9}"/>
            </a:ext>
          </a:extLst>
        </xdr:cNvPr>
        <xdr:cNvPicPr>
          <a:picLocks noChangeAspect="1"/>
        </xdr:cNvPicPr>
      </xdr:nvPicPr>
      <xdr:blipFill>
        <a:blip xmlns:r="http://schemas.openxmlformats.org/officeDocument/2006/relationships" r:embed="rId30">
          <a:extLst>
            <a:ext uri="{BEBA8EAE-BF5A-486C-A8C5-ECC9F3942E4B}">
              <a14:imgProps xmlns:a14="http://schemas.microsoft.com/office/drawing/2010/main">
                <a14:imgLayer r:embed="rId31">
                  <a14:imgEffect>
                    <a14:artisticPhotocopy/>
                  </a14:imgEffect>
                  <a14:imgEffect>
                    <a14:sharpenSoften amount="50000"/>
                  </a14:imgEffect>
                  <a14:imgEffect>
                    <a14:saturation sat="400000"/>
                  </a14:imgEffect>
                </a14:imgLayer>
              </a14:imgProps>
            </a:ext>
          </a:extLst>
        </a:blip>
        <a:stretch>
          <a:fillRect/>
        </a:stretch>
      </xdr:blipFill>
      <xdr:spPr>
        <a:xfrm>
          <a:off x="1271868" y="117089705"/>
          <a:ext cx="1571064" cy="1847288"/>
        </a:xfrm>
        <a:prstGeom prst="rect">
          <a:avLst/>
        </a:prstGeom>
      </xdr:spPr>
    </xdr:pic>
    <xdr:clientData/>
  </xdr:twoCellAnchor>
  <xdr:twoCellAnchor editAs="oneCell">
    <xdr:from>
      <xdr:col>1</xdr:col>
      <xdr:colOff>95250</xdr:colOff>
      <xdr:row>148</xdr:row>
      <xdr:rowOff>43962</xdr:rowOff>
    </xdr:from>
    <xdr:to>
      <xdr:col>5</xdr:col>
      <xdr:colOff>506041</xdr:colOff>
      <xdr:row>158</xdr:row>
      <xdr:rowOff>175846</xdr:rowOff>
    </xdr:to>
    <xdr:pic>
      <xdr:nvPicPr>
        <xdr:cNvPr id="36" name="Imagen 35">
          <a:extLst>
            <a:ext uri="{FF2B5EF4-FFF2-40B4-BE49-F238E27FC236}">
              <a16:creationId xmlns:a16="http://schemas.microsoft.com/office/drawing/2014/main" id="{E7F9567A-F0F0-44C5-AF39-33094C07E58A}"/>
            </a:ext>
          </a:extLst>
        </xdr:cNvPr>
        <xdr:cNvPicPr>
          <a:picLocks noChangeAspect="1"/>
        </xdr:cNvPicPr>
      </xdr:nvPicPr>
      <xdr:blipFill>
        <a:blip xmlns:r="http://schemas.openxmlformats.org/officeDocument/2006/relationships" r:embed="rId28">
          <a:extLst>
            <a:ext uri="{BEBA8EAE-BF5A-486C-A8C5-ECC9F3942E4B}">
              <a14:imgProps xmlns:a14="http://schemas.microsoft.com/office/drawing/2010/main">
                <a14:imgLayer r:embed="rId29">
                  <a14:imgEffect>
                    <a14:artisticPhotocopy/>
                  </a14:imgEffect>
                </a14:imgLayer>
              </a14:imgProps>
            </a:ext>
          </a:extLst>
        </a:blip>
        <a:stretch>
          <a:fillRect/>
        </a:stretch>
      </xdr:blipFill>
      <xdr:spPr>
        <a:xfrm>
          <a:off x="371475" y="31857462"/>
          <a:ext cx="3163516" cy="2046409"/>
        </a:xfrm>
        <a:prstGeom prst="rect">
          <a:avLst/>
        </a:prstGeom>
      </xdr:spPr>
    </xdr:pic>
    <xdr:clientData/>
  </xdr:twoCellAnchor>
  <xdr:twoCellAnchor editAs="oneCell">
    <xdr:from>
      <xdr:col>1</xdr:col>
      <xdr:colOff>87924</xdr:colOff>
      <xdr:row>116</xdr:row>
      <xdr:rowOff>14654</xdr:rowOff>
    </xdr:from>
    <xdr:to>
      <xdr:col>5</xdr:col>
      <xdr:colOff>498715</xdr:colOff>
      <xdr:row>126</xdr:row>
      <xdr:rowOff>190500</xdr:rowOff>
    </xdr:to>
    <xdr:pic>
      <xdr:nvPicPr>
        <xdr:cNvPr id="37" name="Imagen 36">
          <a:extLst>
            <a:ext uri="{FF2B5EF4-FFF2-40B4-BE49-F238E27FC236}">
              <a16:creationId xmlns:a16="http://schemas.microsoft.com/office/drawing/2014/main" id="{D031D653-8BFF-4ED0-9AB4-C6BC4405F99F}"/>
            </a:ext>
          </a:extLst>
        </xdr:cNvPr>
        <xdr:cNvPicPr>
          <a:picLocks noChangeAspect="1"/>
        </xdr:cNvPicPr>
      </xdr:nvPicPr>
      <xdr:blipFill>
        <a:blip xmlns:r="http://schemas.openxmlformats.org/officeDocument/2006/relationships" r:embed="rId28">
          <a:extLst>
            <a:ext uri="{BEBA8EAE-BF5A-486C-A8C5-ECC9F3942E4B}">
              <a14:imgProps xmlns:a14="http://schemas.microsoft.com/office/drawing/2010/main">
                <a14:imgLayer r:embed="rId29">
                  <a14:imgEffect>
                    <a14:artisticPhotocopy/>
                  </a14:imgEffect>
                </a14:imgLayer>
              </a14:imgProps>
            </a:ext>
          </a:extLst>
        </a:blip>
        <a:stretch>
          <a:fillRect/>
        </a:stretch>
      </xdr:blipFill>
      <xdr:spPr>
        <a:xfrm>
          <a:off x="364149" y="24913004"/>
          <a:ext cx="3163516" cy="2204671"/>
        </a:xfrm>
        <a:prstGeom prst="rect">
          <a:avLst/>
        </a:prstGeom>
      </xdr:spPr>
    </xdr:pic>
    <xdr:clientData/>
  </xdr:twoCellAnchor>
  <xdr:twoCellAnchor editAs="oneCell">
    <xdr:from>
      <xdr:col>1</xdr:col>
      <xdr:colOff>17008</xdr:colOff>
      <xdr:row>34</xdr:row>
      <xdr:rowOff>17008</xdr:rowOff>
    </xdr:from>
    <xdr:to>
      <xdr:col>12</xdr:col>
      <xdr:colOff>1006927</xdr:colOff>
      <xdr:row>38</xdr:row>
      <xdr:rowOff>227919</xdr:rowOff>
    </xdr:to>
    <xdr:pic>
      <xdr:nvPicPr>
        <xdr:cNvPr id="38" name="Imagen 37">
          <a:extLst>
            <a:ext uri="{FF2B5EF4-FFF2-40B4-BE49-F238E27FC236}">
              <a16:creationId xmlns:a16="http://schemas.microsoft.com/office/drawing/2014/main" id="{9C949529-DB97-4ABF-AE79-60DC4510561B}"/>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293233" y="7179808"/>
          <a:ext cx="11305494" cy="972911"/>
        </a:xfrm>
        <a:prstGeom prst="rect">
          <a:avLst/>
        </a:prstGeom>
        <a:noFill/>
        <a:ln>
          <a:noFill/>
        </a:ln>
      </xdr:spPr>
    </xdr:pic>
    <xdr:clientData/>
  </xdr:twoCellAnchor>
  <xdr:twoCellAnchor editAs="oneCell">
    <xdr:from>
      <xdr:col>1</xdr:col>
      <xdr:colOff>33130</xdr:colOff>
      <xdr:row>74</xdr:row>
      <xdr:rowOff>0</xdr:rowOff>
    </xdr:from>
    <xdr:to>
      <xdr:col>12</xdr:col>
      <xdr:colOff>989918</xdr:colOff>
      <xdr:row>78</xdr:row>
      <xdr:rowOff>210911</xdr:rowOff>
    </xdr:to>
    <xdr:pic>
      <xdr:nvPicPr>
        <xdr:cNvPr id="39" name="Imagen 38">
          <a:extLst>
            <a:ext uri="{FF2B5EF4-FFF2-40B4-BE49-F238E27FC236}">
              <a16:creationId xmlns:a16="http://schemas.microsoft.com/office/drawing/2014/main" id="{F24363E2-E7D5-493A-B981-4CBA769212AB}"/>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5" y="15544800"/>
          <a:ext cx="11272363" cy="972911"/>
        </a:xfrm>
        <a:prstGeom prst="rect">
          <a:avLst/>
        </a:prstGeom>
        <a:noFill/>
        <a:ln>
          <a:noFill/>
        </a:ln>
      </xdr:spPr>
    </xdr:pic>
    <xdr:clientData/>
  </xdr:twoCellAnchor>
  <xdr:twoCellAnchor editAs="oneCell">
    <xdr:from>
      <xdr:col>1</xdr:col>
      <xdr:colOff>33131</xdr:colOff>
      <xdr:row>102</xdr:row>
      <xdr:rowOff>0</xdr:rowOff>
    </xdr:from>
    <xdr:to>
      <xdr:col>12</xdr:col>
      <xdr:colOff>956788</xdr:colOff>
      <xdr:row>106</xdr:row>
      <xdr:rowOff>210911</xdr:rowOff>
    </xdr:to>
    <xdr:pic>
      <xdr:nvPicPr>
        <xdr:cNvPr id="40" name="Imagen 39">
          <a:extLst>
            <a:ext uri="{FF2B5EF4-FFF2-40B4-BE49-F238E27FC236}">
              <a16:creationId xmlns:a16="http://schemas.microsoft.com/office/drawing/2014/main" id="{D0CC6C10-0076-4E84-898B-E1D379CCCBB7}"/>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21583650"/>
          <a:ext cx="11239232" cy="972911"/>
        </a:xfrm>
        <a:prstGeom prst="rect">
          <a:avLst/>
        </a:prstGeom>
        <a:noFill/>
        <a:ln>
          <a:noFill/>
        </a:ln>
      </xdr:spPr>
    </xdr:pic>
    <xdr:clientData/>
  </xdr:twoCellAnchor>
  <xdr:twoCellAnchor editAs="oneCell">
    <xdr:from>
      <xdr:col>1</xdr:col>
      <xdr:colOff>74544</xdr:colOff>
      <xdr:row>134</xdr:row>
      <xdr:rowOff>0</xdr:rowOff>
    </xdr:from>
    <xdr:to>
      <xdr:col>12</xdr:col>
      <xdr:colOff>956788</xdr:colOff>
      <xdr:row>138</xdr:row>
      <xdr:rowOff>210911</xdr:rowOff>
    </xdr:to>
    <xdr:pic>
      <xdr:nvPicPr>
        <xdr:cNvPr id="41" name="Imagen 40">
          <a:extLst>
            <a:ext uri="{FF2B5EF4-FFF2-40B4-BE49-F238E27FC236}">
              <a16:creationId xmlns:a16="http://schemas.microsoft.com/office/drawing/2014/main" id="{57AE2736-4A43-4632-9071-8CD709D43F99}"/>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50769" y="28498800"/>
          <a:ext cx="11197819" cy="972911"/>
        </a:xfrm>
        <a:prstGeom prst="rect">
          <a:avLst/>
        </a:prstGeom>
        <a:noFill/>
        <a:ln>
          <a:noFill/>
        </a:ln>
      </xdr:spPr>
    </xdr:pic>
    <xdr:clientData/>
  </xdr:twoCellAnchor>
  <xdr:twoCellAnchor editAs="oneCell">
    <xdr:from>
      <xdr:col>1</xdr:col>
      <xdr:colOff>33131</xdr:colOff>
      <xdr:row>166</xdr:row>
      <xdr:rowOff>0</xdr:rowOff>
    </xdr:from>
    <xdr:to>
      <xdr:col>12</xdr:col>
      <xdr:colOff>956788</xdr:colOff>
      <xdr:row>170</xdr:row>
      <xdr:rowOff>210911</xdr:rowOff>
    </xdr:to>
    <xdr:pic>
      <xdr:nvPicPr>
        <xdr:cNvPr id="42" name="Imagen 41">
          <a:extLst>
            <a:ext uri="{FF2B5EF4-FFF2-40B4-BE49-F238E27FC236}">
              <a16:creationId xmlns:a16="http://schemas.microsoft.com/office/drawing/2014/main" id="{87404271-B4BE-41E2-9650-DD83F97C9A90}"/>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35299650"/>
          <a:ext cx="11239232" cy="972911"/>
        </a:xfrm>
        <a:prstGeom prst="rect">
          <a:avLst/>
        </a:prstGeom>
        <a:noFill/>
        <a:ln>
          <a:noFill/>
        </a:ln>
      </xdr:spPr>
    </xdr:pic>
    <xdr:clientData/>
  </xdr:twoCellAnchor>
  <xdr:twoCellAnchor editAs="oneCell">
    <xdr:from>
      <xdr:col>1</xdr:col>
      <xdr:colOff>33131</xdr:colOff>
      <xdr:row>198</xdr:row>
      <xdr:rowOff>207065</xdr:rowOff>
    </xdr:from>
    <xdr:to>
      <xdr:col>12</xdr:col>
      <xdr:colOff>956788</xdr:colOff>
      <xdr:row>203</xdr:row>
      <xdr:rowOff>210911</xdr:rowOff>
    </xdr:to>
    <xdr:pic>
      <xdr:nvPicPr>
        <xdr:cNvPr id="43" name="Imagen 42">
          <a:extLst>
            <a:ext uri="{FF2B5EF4-FFF2-40B4-BE49-F238E27FC236}">
              <a16:creationId xmlns:a16="http://schemas.microsoft.com/office/drawing/2014/main" id="{5771E579-9074-4976-83B6-4BB87876BC95}"/>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42288515"/>
          <a:ext cx="11239232" cy="975396"/>
        </a:xfrm>
        <a:prstGeom prst="rect">
          <a:avLst/>
        </a:prstGeom>
        <a:noFill/>
        <a:ln>
          <a:noFill/>
        </a:ln>
      </xdr:spPr>
    </xdr:pic>
    <xdr:clientData/>
  </xdr:twoCellAnchor>
  <xdr:twoCellAnchor editAs="oneCell">
    <xdr:from>
      <xdr:col>1</xdr:col>
      <xdr:colOff>33131</xdr:colOff>
      <xdr:row>227</xdr:row>
      <xdr:rowOff>0</xdr:rowOff>
    </xdr:from>
    <xdr:to>
      <xdr:col>12</xdr:col>
      <xdr:colOff>956788</xdr:colOff>
      <xdr:row>231</xdr:row>
      <xdr:rowOff>235759</xdr:rowOff>
    </xdr:to>
    <xdr:pic>
      <xdr:nvPicPr>
        <xdr:cNvPr id="44" name="Imagen 43">
          <a:extLst>
            <a:ext uri="{FF2B5EF4-FFF2-40B4-BE49-F238E27FC236}">
              <a16:creationId xmlns:a16="http://schemas.microsoft.com/office/drawing/2014/main" id="{4B964F54-9399-4B7E-A73D-BB1B1CEC1188}"/>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49091850"/>
          <a:ext cx="11239232" cy="969184"/>
        </a:xfrm>
        <a:prstGeom prst="rect">
          <a:avLst/>
        </a:prstGeom>
        <a:noFill/>
        <a:ln>
          <a:noFill/>
        </a:ln>
      </xdr:spPr>
    </xdr:pic>
    <xdr:clientData/>
  </xdr:twoCellAnchor>
  <xdr:twoCellAnchor editAs="oneCell">
    <xdr:from>
      <xdr:col>1</xdr:col>
      <xdr:colOff>41413</xdr:colOff>
      <xdr:row>268</xdr:row>
      <xdr:rowOff>0</xdr:rowOff>
    </xdr:from>
    <xdr:to>
      <xdr:col>12</xdr:col>
      <xdr:colOff>956788</xdr:colOff>
      <xdr:row>272</xdr:row>
      <xdr:rowOff>210911</xdr:rowOff>
    </xdr:to>
    <xdr:pic>
      <xdr:nvPicPr>
        <xdr:cNvPr id="45" name="Imagen 44">
          <a:extLst>
            <a:ext uri="{FF2B5EF4-FFF2-40B4-BE49-F238E27FC236}">
              <a16:creationId xmlns:a16="http://schemas.microsoft.com/office/drawing/2014/main" id="{7199EE83-B03D-4675-8DED-2381F98196F5}"/>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17638" y="57635775"/>
          <a:ext cx="11230950" cy="972911"/>
        </a:xfrm>
        <a:prstGeom prst="rect">
          <a:avLst/>
        </a:prstGeom>
        <a:noFill/>
        <a:ln>
          <a:noFill/>
        </a:ln>
      </xdr:spPr>
    </xdr:pic>
    <xdr:clientData/>
  </xdr:twoCellAnchor>
  <xdr:twoCellAnchor editAs="oneCell">
    <xdr:from>
      <xdr:col>1</xdr:col>
      <xdr:colOff>33131</xdr:colOff>
      <xdr:row>306</xdr:row>
      <xdr:rowOff>0</xdr:rowOff>
    </xdr:from>
    <xdr:to>
      <xdr:col>12</xdr:col>
      <xdr:colOff>956788</xdr:colOff>
      <xdr:row>310</xdr:row>
      <xdr:rowOff>210911</xdr:rowOff>
    </xdr:to>
    <xdr:pic>
      <xdr:nvPicPr>
        <xdr:cNvPr id="46" name="Imagen 45">
          <a:extLst>
            <a:ext uri="{FF2B5EF4-FFF2-40B4-BE49-F238E27FC236}">
              <a16:creationId xmlns:a16="http://schemas.microsoft.com/office/drawing/2014/main" id="{32A7E6B9-A047-40A2-81B3-291FCF21E60B}"/>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65893950"/>
          <a:ext cx="11239232" cy="972911"/>
        </a:xfrm>
        <a:prstGeom prst="rect">
          <a:avLst/>
        </a:prstGeom>
        <a:noFill/>
        <a:ln>
          <a:noFill/>
        </a:ln>
      </xdr:spPr>
    </xdr:pic>
    <xdr:clientData/>
  </xdr:twoCellAnchor>
  <xdr:twoCellAnchor editAs="oneCell">
    <xdr:from>
      <xdr:col>1</xdr:col>
      <xdr:colOff>24848</xdr:colOff>
      <xdr:row>337</xdr:row>
      <xdr:rowOff>0</xdr:rowOff>
    </xdr:from>
    <xdr:to>
      <xdr:col>12</xdr:col>
      <xdr:colOff>956788</xdr:colOff>
      <xdr:row>341</xdr:row>
      <xdr:rowOff>210911</xdr:rowOff>
    </xdr:to>
    <xdr:pic>
      <xdr:nvPicPr>
        <xdr:cNvPr id="47" name="Imagen 46">
          <a:extLst>
            <a:ext uri="{FF2B5EF4-FFF2-40B4-BE49-F238E27FC236}">
              <a16:creationId xmlns:a16="http://schemas.microsoft.com/office/drawing/2014/main" id="{FDFD1A8C-115F-499C-B7D1-626635ED2E26}"/>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1073" y="73047225"/>
          <a:ext cx="11247515" cy="972911"/>
        </a:xfrm>
        <a:prstGeom prst="rect">
          <a:avLst/>
        </a:prstGeom>
        <a:noFill/>
        <a:ln>
          <a:noFill/>
        </a:ln>
      </xdr:spPr>
    </xdr:pic>
    <xdr:clientData/>
  </xdr:twoCellAnchor>
  <xdr:twoCellAnchor editAs="oneCell">
    <xdr:from>
      <xdr:col>1</xdr:col>
      <xdr:colOff>41413</xdr:colOff>
      <xdr:row>366</xdr:row>
      <xdr:rowOff>207065</xdr:rowOff>
    </xdr:from>
    <xdr:to>
      <xdr:col>12</xdr:col>
      <xdr:colOff>956788</xdr:colOff>
      <xdr:row>372</xdr:row>
      <xdr:rowOff>12128</xdr:rowOff>
    </xdr:to>
    <xdr:pic>
      <xdr:nvPicPr>
        <xdr:cNvPr id="48" name="Imagen 47">
          <a:extLst>
            <a:ext uri="{FF2B5EF4-FFF2-40B4-BE49-F238E27FC236}">
              <a16:creationId xmlns:a16="http://schemas.microsoft.com/office/drawing/2014/main" id="{C0D4E182-481F-4EE4-804C-6BD9B0B34025}"/>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17638" y="79645565"/>
          <a:ext cx="11230950" cy="976638"/>
        </a:xfrm>
        <a:prstGeom prst="rect">
          <a:avLst/>
        </a:prstGeom>
        <a:noFill/>
        <a:ln>
          <a:noFill/>
        </a:ln>
      </xdr:spPr>
    </xdr:pic>
    <xdr:clientData/>
  </xdr:twoCellAnchor>
  <xdr:twoCellAnchor editAs="oneCell">
    <xdr:from>
      <xdr:col>1</xdr:col>
      <xdr:colOff>33131</xdr:colOff>
      <xdr:row>397</xdr:row>
      <xdr:rowOff>0</xdr:rowOff>
    </xdr:from>
    <xdr:to>
      <xdr:col>12</xdr:col>
      <xdr:colOff>956788</xdr:colOff>
      <xdr:row>402</xdr:row>
      <xdr:rowOff>12128</xdr:rowOff>
    </xdr:to>
    <xdr:pic>
      <xdr:nvPicPr>
        <xdr:cNvPr id="49" name="Imagen 48">
          <a:extLst>
            <a:ext uri="{FF2B5EF4-FFF2-40B4-BE49-F238E27FC236}">
              <a16:creationId xmlns:a16="http://schemas.microsoft.com/office/drawing/2014/main" id="{621298B6-2099-4AB3-9DF6-7BAF33232F6D}"/>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86248875"/>
          <a:ext cx="11239232" cy="974153"/>
        </a:xfrm>
        <a:prstGeom prst="rect">
          <a:avLst/>
        </a:prstGeom>
        <a:noFill/>
        <a:ln>
          <a:noFill/>
        </a:ln>
      </xdr:spPr>
    </xdr:pic>
    <xdr:clientData/>
  </xdr:twoCellAnchor>
  <xdr:twoCellAnchor editAs="oneCell">
    <xdr:from>
      <xdr:col>1</xdr:col>
      <xdr:colOff>24848</xdr:colOff>
      <xdr:row>427</xdr:row>
      <xdr:rowOff>0</xdr:rowOff>
    </xdr:from>
    <xdr:to>
      <xdr:col>12</xdr:col>
      <xdr:colOff>956788</xdr:colOff>
      <xdr:row>432</xdr:row>
      <xdr:rowOff>12129</xdr:rowOff>
    </xdr:to>
    <xdr:pic>
      <xdr:nvPicPr>
        <xdr:cNvPr id="50" name="Imagen 49">
          <a:extLst>
            <a:ext uri="{FF2B5EF4-FFF2-40B4-BE49-F238E27FC236}">
              <a16:creationId xmlns:a16="http://schemas.microsoft.com/office/drawing/2014/main" id="{5D66B26B-0ABC-4CDD-B947-AB581BFE027A}"/>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1073" y="92773500"/>
          <a:ext cx="11247515" cy="974154"/>
        </a:xfrm>
        <a:prstGeom prst="rect">
          <a:avLst/>
        </a:prstGeom>
        <a:noFill/>
        <a:ln>
          <a:noFill/>
        </a:ln>
      </xdr:spPr>
    </xdr:pic>
    <xdr:clientData/>
  </xdr:twoCellAnchor>
  <xdr:twoCellAnchor editAs="oneCell">
    <xdr:from>
      <xdr:col>1</xdr:col>
      <xdr:colOff>24848</xdr:colOff>
      <xdr:row>459</xdr:row>
      <xdr:rowOff>0</xdr:rowOff>
    </xdr:from>
    <xdr:to>
      <xdr:col>12</xdr:col>
      <xdr:colOff>956788</xdr:colOff>
      <xdr:row>464</xdr:row>
      <xdr:rowOff>12129</xdr:rowOff>
    </xdr:to>
    <xdr:pic>
      <xdr:nvPicPr>
        <xdr:cNvPr id="51" name="Imagen 50">
          <a:extLst>
            <a:ext uri="{FF2B5EF4-FFF2-40B4-BE49-F238E27FC236}">
              <a16:creationId xmlns:a16="http://schemas.microsoft.com/office/drawing/2014/main" id="{F77ADB93-72A8-49BB-820F-4621BA623071}"/>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1073" y="99860100"/>
          <a:ext cx="11247515" cy="974154"/>
        </a:xfrm>
        <a:prstGeom prst="rect">
          <a:avLst/>
        </a:prstGeom>
        <a:noFill/>
        <a:ln>
          <a:noFill/>
        </a:ln>
      </xdr:spPr>
    </xdr:pic>
    <xdr:clientData/>
  </xdr:twoCellAnchor>
  <xdr:twoCellAnchor editAs="oneCell">
    <xdr:from>
      <xdr:col>1</xdr:col>
      <xdr:colOff>33131</xdr:colOff>
      <xdr:row>490</xdr:row>
      <xdr:rowOff>0</xdr:rowOff>
    </xdr:from>
    <xdr:to>
      <xdr:col>12</xdr:col>
      <xdr:colOff>956788</xdr:colOff>
      <xdr:row>495</xdr:row>
      <xdr:rowOff>12128</xdr:rowOff>
    </xdr:to>
    <xdr:pic>
      <xdr:nvPicPr>
        <xdr:cNvPr id="52" name="Imagen 51">
          <a:extLst>
            <a:ext uri="{FF2B5EF4-FFF2-40B4-BE49-F238E27FC236}">
              <a16:creationId xmlns:a16="http://schemas.microsoft.com/office/drawing/2014/main" id="{D1ED8E78-5413-42A9-B62F-E40CA480E475}"/>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106699050"/>
          <a:ext cx="11239232" cy="974153"/>
        </a:xfrm>
        <a:prstGeom prst="rect">
          <a:avLst/>
        </a:prstGeom>
        <a:noFill/>
        <a:ln>
          <a:noFill/>
        </a:ln>
      </xdr:spPr>
    </xdr:pic>
    <xdr:clientData/>
  </xdr:twoCellAnchor>
  <xdr:twoCellAnchor editAs="oneCell">
    <xdr:from>
      <xdr:col>1</xdr:col>
      <xdr:colOff>33131</xdr:colOff>
      <xdr:row>520</xdr:row>
      <xdr:rowOff>207065</xdr:rowOff>
    </xdr:from>
    <xdr:to>
      <xdr:col>12</xdr:col>
      <xdr:colOff>956788</xdr:colOff>
      <xdr:row>526</xdr:row>
      <xdr:rowOff>12128</xdr:rowOff>
    </xdr:to>
    <xdr:pic>
      <xdr:nvPicPr>
        <xdr:cNvPr id="53" name="Imagen 52">
          <a:extLst>
            <a:ext uri="{FF2B5EF4-FFF2-40B4-BE49-F238E27FC236}">
              <a16:creationId xmlns:a16="http://schemas.microsoft.com/office/drawing/2014/main" id="{3A1AEA41-BBEC-48BE-B9B5-76F9D48F3AE2}"/>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113630765"/>
          <a:ext cx="11239232" cy="976638"/>
        </a:xfrm>
        <a:prstGeom prst="rect">
          <a:avLst/>
        </a:prstGeom>
        <a:noFill/>
        <a:ln>
          <a:noFill/>
        </a:ln>
      </xdr:spPr>
    </xdr:pic>
    <xdr:clientData/>
  </xdr:twoCellAnchor>
  <xdr:twoCellAnchor editAs="oneCell">
    <xdr:from>
      <xdr:col>1</xdr:col>
      <xdr:colOff>33131</xdr:colOff>
      <xdr:row>552</xdr:row>
      <xdr:rowOff>0</xdr:rowOff>
    </xdr:from>
    <xdr:to>
      <xdr:col>12</xdr:col>
      <xdr:colOff>956788</xdr:colOff>
      <xdr:row>556</xdr:row>
      <xdr:rowOff>173935</xdr:rowOff>
    </xdr:to>
    <xdr:pic>
      <xdr:nvPicPr>
        <xdr:cNvPr id="54" name="Imagen 53">
          <a:extLst>
            <a:ext uri="{FF2B5EF4-FFF2-40B4-BE49-F238E27FC236}">
              <a16:creationId xmlns:a16="http://schemas.microsoft.com/office/drawing/2014/main" id="{DEC3598F-9991-41B4-A3B2-3247F3D9EAC8}"/>
            </a:ext>
          </a:extLst>
        </xdr:cNvPr>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t="4381" b="19894"/>
        <a:stretch/>
      </xdr:blipFill>
      <xdr:spPr bwMode="auto">
        <a:xfrm>
          <a:off x="309356" y="120329325"/>
          <a:ext cx="11239232" cy="93593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47"/>
  <sheetViews>
    <sheetView showGridLines="0" view="pageBreakPreview" topLeftCell="A21" zoomScale="70" zoomScaleNormal="100" zoomScaleSheetLayoutView="70" zoomScalePageLayoutView="87" workbookViewId="0">
      <selection activeCell="H23" sqref="H23"/>
    </sheetView>
  </sheetViews>
  <sheetFormatPr baseColWidth="10" defaultColWidth="11.44140625" defaultRowHeight="13.8"/>
  <cols>
    <col min="1" max="1" width="6.44140625" style="227" customWidth="1"/>
    <col min="2" max="2" width="2.44140625" style="227" customWidth="1"/>
    <col min="3" max="3" width="3.44140625" style="227" customWidth="1"/>
    <col min="4" max="4" width="8.6640625" style="227" bestFit="1" customWidth="1"/>
    <col min="5" max="5" width="73.33203125" style="275" customWidth="1"/>
    <col min="6" max="6" width="8.6640625" style="227" customWidth="1"/>
    <col min="7" max="7" width="18.88671875" style="227" customWidth="1"/>
    <col min="8" max="8" width="23.88671875" style="227" customWidth="1"/>
    <col min="9" max="9" width="30" style="227" customWidth="1"/>
    <col min="10" max="11" width="2.33203125" style="227" customWidth="1"/>
    <col min="12" max="12" width="16" style="227" bestFit="1" customWidth="1"/>
    <col min="13" max="14" width="20.5546875" style="227" bestFit="1" customWidth="1"/>
    <col min="15" max="15" width="18.88671875" style="227" bestFit="1" customWidth="1"/>
    <col min="16" max="16" width="19.33203125" style="227" bestFit="1" customWidth="1"/>
    <col min="17" max="16384" width="11.44140625" style="227"/>
  </cols>
  <sheetData>
    <row r="2" spans="2:12" ht="16.2" thickBot="1">
      <c r="B2" s="225"/>
      <c r="C2" s="225"/>
      <c r="D2" s="225"/>
      <c r="E2" s="226"/>
      <c r="F2" s="225"/>
      <c r="G2" s="225"/>
      <c r="H2" s="225"/>
      <c r="I2" s="225"/>
      <c r="J2" s="225"/>
      <c r="K2" s="225"/>
    </row>
    <row r="3" spans="2:12" ht="16.8" thickTop="1" thickBot="1">
      <c r="B3" s="225"/>
      <c r="C3" s="228"/>
      <c r="D3" s="229"/>
      <c r="E3" s="230"/>
      <c r="F3" s="229"/>
      <c r="G3" s="229"/>
      <c r="H3" s="229"/>
      <c r="I3" s="229"/>
      <c r="J3" s="231"/>
      <c r="K3" s="225"/>
    </row>
    <row r="4" spans="2:12" ht="16.2" thickBot="1">
      <c r="B4" s="225"/>
      <c r="C4" s="232"/>
      <c r="D4" s="643" t="s">
        <v>5</v>
      </c>
      <c r="E4" s="644"/>
      <c r="F4" s="644"/>
      <c r="G4" s="644"/>
      <c r="H4" s="644"/>
      <c r="I4" s="645"/>
      <c r="J4" s="233"/>
      <c r="K4" s="225"/>
    </row>
    <row r="5" spans="2:12" ht="36.75" customHeight="1" thickBot="1">
      <c r="B5" s="225"/>
      <c r="C5" s="232"/>
      <c r="D5" s="646" t="s">
        <v>264</v>
      </c>
      <c r="E5" s="647"/>
      <c r="F5" s="647"/>
      <c r="G5" s="647"/>
      <c r="H5" s="647"/>
      <c r="I5" s="648"/>
      <c r="J5" s="233"/>
      <c r="K5" s="225"/>
    </row>
    <row r="6" spans="2:12" ht="15.6">
      <c r="B6" s="225"/>
      <c r="C6" s="232"/>
      <c r="D6" s="637" t="s">
        <v>8</v>
      </c>
      <c r="E6" s="637" t="s">
        <v>11</v>
      </c>
      <c r="F6" s="639" t="s">
        <v>12</v>
      </c>
      <c r="G6" s="639" t="s">
        <v>13</v>
      </c>
      <c r="H6" s="641" t="s">
        <v>14</v>
      </c>
      <c r="I6" s="659" t="s">
        <v>15</v>
      </c>
      <c r="J6" s="233"/>
      <c r="K6" s="225"/>
    </row>
    <row r="7" spans="2:12" ht="16.2" thickBot="1">
      <c r="B7" s="225"/>
      <c r="C7" s="232"/>
      <c r="D7" s="638"/>
      <c r="E7" s="638"/>
      <c r="F7" s="640"/>
      <c r="G7" s="640"/>
      <c r="H7" s="642"/>
      <c r="I7" s="660"/>
      <c r="J7" s="233"/>
      <c r="K7" s="225"/>
    </row>
    <row r="8" spans="2:12" ht="16.2" thickBot="1">
      <c r="B8" s="225"/>
      <c r="C8" s="232"/>
      <c r="D8" s="350" t="s">
        <v>190</v>
      </c>
      <c r="E8" s="635" t="s">
        <v>189</v>
      </c>
      <c r="F8" s="635"/>
      <c r="G8" s="635"/>
      <c r="H8" s="635"/>
      <c r="I8" s="636"/>
      <c r="J8" s="233"/>
      <c r="K8" s="225"/>
    </row>
    <row r="9" spans="2:12" ht="30" customHeight="1">
      <c r="B9" s="225"/>
      <c r="C9" s="232"/>
      <c r="D9" s="234" t="s">
        <v>191</v>
      </c>
      <c r="E9" s="154" t="s">
        <v>265</v>
      </c>
      <c r="F9" s="235" t="s">
        <v>99</v>
      </c>
      <c r="G9" s="236">
        <f>+'MEMORIAS DE CÁLCULO OK'!M21</f>
        <v>130</v>
      </c>
      <c r="H9" s="237">
        <f>+'APU (Entidad) '!N71</f>
        <v>906</v>
      </c>
      <c r="I9" s="238">
        <f>ROUND(G9*H9,0)</f>
        <v>117780</v>
      </c>
      <c r="J9" s="233"/>
      <c r="K9" s="225"/>
    </row>
    <row r="10" spans="2:12" ht="30" customHeight="1">
      <c r="B10" s="225"/>
      <c r="C10" s="232"/>
      <c r="D10" s="234" t="s">
        <v>192</v>
      </c>
      <c r="E10" s="154" t="s">
        <v>287</v>
      </c>
      <c r="F10" s="235" t="s">
        <v>99</v>
      </c>
      <c r="G10" s="236">
        <f>+'MEMORIAS DE CÁLCULO OK'!M50</f>
        <v>162.5</v>
      </c>
      <c r="H10" s="237">
        <f>+'APU (Entidad) '!N153</f>
        <v>15042</v>
      </c>
      <c r="I10" s="238">
        <f>ROUND(G10*H10,0)</f>
        <v>2444325</v>
      </c>
      <c r="J10" s="233"/>
      <c r="K10" s="225"/>
    </row>
    <row r="11" spans="2:12" ht="30" customHeight="1" thickBot="1">
      <c r="B11" s="225"/>
      <c r="C11" s="232"/>
      <c r="D11" s="234" t="s">
        <v>198</v>
      </c>
      <c r="E11" s="154" t="s">
        <v>293</v>
      </c>
      <c r="F11" s="235" t="s">
        <v>91</v>
      </c>
      <c r="G11" s="236">
        <f>+'MEMORIAS DE CÁLCULO OK'!M79</f>
        <v>385</v>
      </c>
      <c r="H11" s="237">
        <f>+'APU (Entidad) '!N235</f>
        <v>9349</v>
      </c>
      <c r="I11" s="238">
        <f>ROUND(G11*H11,0)</f>
        <v>3599365</v>
      </c>
      <c r="J11" s="233"/>
      <c r="K11" s="225"/>
    </row>
    <row r="12" spans="2:12" ht="16.2" thickBot="1">
      <c r="B12" s="225"/>
      <c r="C12" s="232"/>
      <c r="D12" s="350" t="s">
        <v>193</v>
      </c>
      <c r="E12" s="635" t="s">
        <v>197</v>
      </c>
      <c r="F12" s="635"/>
      <c r="G12" s="635"/>
      <c r="H12" s="635"/>
      <c r="I12" s="636"/>
      <c r="J12" s="233"/>
      <c r="K12" s="225"/>
    </row>
    <row r="13" spans="2:12" ht="30" customHeight="1">
      <c r="B13" s="225"/>
      <c r="C13" s="232"/>
      <c r="D13" s="234" t="s">
        <v>194</v>
      </c>
      <c r="E13" s="154" t="s">
        <v>313</v>
      </c>
      <c r="F13" s="235" t="s">
        <v>91</v>
      </c>
      <c r="G13" s="236">
        <f>+'MEMORIAS DE CÁLCULO OK'!M108</f>
        <v>498.33</v>
      </c>
      <c r="H13" s="239">
        <f>+'APU (Entidad) '!N317</f>
        <v>30283</v>
      </c>
      <c r="I13" s="238">
        <f>ROUND(G13*H13,0)</f>
        <v>15090927</v>
      </c>
      <c r="J13" s="233"/>
      <c r="K13" s="344"/>
    </row>
    <row r="14" spans="2:12" ht="30" customHeight="1">
      <c r="B14" s="225"/>
      <c r="C14" s="232"/>
      <c r="D14" s="234" t="s">
        <v>195</v>
      </c>
      <c r="E14" s="154" t="s">
        <v>314</v>
      </c>
      <c r="F14" s="235" t="s">
        <v>91</v>
      </c>
      <c r="G14" s="236">
        <f>+'MEMORIAS DE CÁLCULO OK'!M137</f>
        <v>251.88</v>
      </c>
      <c r="H14" s="239">
        <f>+'APU (Entidad) '!N399</f>
        <v>22300</v>
      </c>
      <c r="I14" s="238">
        <f>ROUND(G14*H14,0)</f>
        <v>5616924</v>
      </c>
      <c r="J14" s="233"/>
      <c r="K14" s="344"/>
    </row>
    <row r="15" spans="2:12" ht="30" customHeight="1" thickBot="1">
      <c r="B15" s="225"/>
      <c r="C15" s="232"/>
      <c r="D15" s="234" t="s">
        <v>266</v>
      </c>
      <c r="E15" s="154" t="s">
        <v>315</v>
      </c>
      <c r="F15" s="235" t="s">
        <v>91</v>
      </c>
      <c r="G15" s="236">
        <f>+'MEMORIAS DE CÁLCULO OK'!M166</f>
        <v>112.96</v>
      </c>
      <c r="H15" s="239">
        <f>+'APU (Entidad) '!N481</f>
        <v>34234</v>
      </c>
      <c r="I15" s="238">
        <f t="shared" ref="I15" si="0">ROUND(G15*H15,0)</f>
        <v>3867073</v>
      </c>
      <c r="J15" s="233"/>
      <c r="K15" s="345"/>
      <c r="L15" s="346"/>
    </row>
    <row r="16" spans="2:12" ht="16.2" thickBot="1">
      <c r="B16" s="225"/>
      <c r="C16" s="232"/>
      <c r="D16" s="350" t="s">
        <v>196</v>
      </c>
      <c r="E16" s="635" t="s">
        <v>258</v>
      </c>
      <c r="F16" s="635"/>
      <c r="G16" s="635"/>
      <c r="H16" s="635"/>
      <c r="I16" s="636"/>
      <c r="J16" s="233"/>
      <c r="K16" s="345"/>
      <c r="L16" s="346"/>
    </row>
    <row r="17" spans="2:16" ht="30" customHeight="1">
      <c r="B17" s="225"/>
      <c r="C17" s="232"/>
      <c r="D17" s="234" t="s">
        <v>199</v>
      </c>
      <c r="E17" s="154" t="s">
        <v>270</v>
      </c>
      <c r="F17" s="235" t="s">
        <v>91</v>
      </c>
      <c r="G17" s="236">
        <f>+'MEMORIAS DE CÁLCULO OK'!M195</f>
        <v>170</v>
      </c>
      <c r="H17" s="239">
        <f>+'APU (Entidad) '!N563</f>
        <v>19961</v>
      </c>
      <c r="I17" s="238">
        <f>ROUND(G17*H17,0)</f>
        <v>3393370</v>
      </c>
      <c r="J17" s="233"/>
      <c r="K17" s="344"/>
      <c r="O17" s="240"/>
      <c r="P17" s="240"/>
    </row>
    <row r="18" spans="2:16" ht="30" customHeight="1">
      <c r="B18" s="225"/>
      <c r="C18" s="232"/>
      <c r="D18" s="234" t="s">
        <v>241</v>
      </c>
      <c r="E18" s="154" t="s">
        <v>273</v>
      </c>
      <c r="F18" s="235" t="s">
        <v>95</v>
      </c>
      <c r="G18" s="236">
        <f>+'MEMORIAS DE CÁLCULO OK'!M224</f>
        <v>45</v>
      </c>
      <c r="H18" s="239">
        <f>+'APU (Entidad) '!N645</f>
        <v>59789</v>
      </c>
      <c r="I18" s="238">
        <f t="shared" ref="I18" si="1">ROUND(G18*H18,0)</f>
        <v>2690505</v>
      </c>
      <c r="J18" s="233"/>
      <c r="K18" s="225"/>
      <c r="O18" s="240"/>
      <c r="P18" s="240"/>
    </row>
    <row r="19" spans="2:16" ht="30" customHeight="1">
      <c r="B19" s="225"/>
      <c r="C19" s="232"/>
      <c r="D19" s="234" t="s">
        <v>242</v>
      </c>
      <c r="E19" s="154" t="s">
        <v>288</v>
      </c>
      <c r="F19" s="235" t="s">
        <v>95</v>
      </c>
      <c r="G19" s="236">
        <f>+'MEMORIAS DE CÁLCULO OK'!M253</f>
        <v>87</v>
      </c>
      <c r="H19" s="239">
        <f>+'APU (Entidad) '!N727</f>
        <v>38719</v>
      </c>
      <c r="I19" s="238">
        <f t="shared" ref="I19" si="2">ROUND(G19*H19,0)</f>
        <v>3368553</v>
      </c>
      <c r="J19" s="233"/>
      <c r="K19" s="225"/>
      <c r="O19" s="240"/>
      <c r="P19" s="240"/>
    </row>
    <row r="20" spans="2:16" ht="30" customHeight="1">
      <c r="B20" s="225"/>
      <c r="C20" s="232"/>
      <c r="D20" s="234" t="s">
        <v>243</v>
      </c>
      <c r="E20" s="154" t="s">
        <v>304</v>
      </c>
      <c r="F20" s="235" t="s">
        <v>95</v>
      </c>
      <c r="G20" s="236">
        <f>+'MEMORIAS DE CÁLCULO OK'!M282</f>
        <v>217</v>
      </c>
      <c r="H20" s="239">
        <f>+'APU (Entidad) '!N809</f>
        <v>31576</v>
      </c>
      <c r="I20" s="238">
        <f>ROUND(G20*H20,0)</f>
        <v>6851992</v>
      </c>
      <c r="J20" s="233"/>
      <c r="K20" s="225"/>
      <c r="O20" s="240"/>
      <c r="P20" s="240"/>
    </row>
    <row r="21" spans="2:16" ht="30" customHeight="1">
      <c r="B21" s="225"/>
      <c r="C21" s="232"/>
      <c r="D21" s="234" t="s">
        <v>244</v>
      </c>
      <c r="E21" s="154" t="s">
        <v>274</v>
      </c>
      <c r="F21" s="147" t="s">
        <v>95</v>
      </c>
      <c r="G21" s="241">
        <f>+'MEMORIAS DE CÁLCULO OK'!M311</f>
        <v>38</v>
      </c>
      <c r="H21" s="239">
        <f>+'APU (Entidad) '!N891</f>
        <v>102516</v>
      </c>
      <c r="I21" s="238">
        <f>ROUND(G21*H21,0)</f>
        <v>3895608</v>
      </c>
      <c r="J21" s="233"/>
      <c r="K21" s="225"/>
      <c r="O21" s="347"/>
    </row>
    <row r="22" spans="2:16" ht="30" customHeight="1">
      <c r="B22" s="225"/>
      <c r="C22" s="232"/>
      <c r="D22" s="234" t="s">
        <v>245</v>
      </c>
      <c r="E22" s="154" t="s">
        <v>277</v>
      </c>
      <c r="F22" s="147" t="s">
        <v>91</v>
      </c>
      <c r="G22" s="241">
        <f>+'MEMORIAS DE CÁLCULO OK'!M340</f>
        <v>255</v>
      </c>
      <c r="H22" s="239">
        <f>+'APU (Entidad) '!N974</f>
        <v>20773</v>
      </c>
      <c r="I22" s="238">
        <f>ROUND(G22*H22,0)</f>
        <v>5297115</v>
      </c>
      <c r="J22" s="233"/>
      <c r="K22" s="242"/>
    </row>
    <row r="23" spans="2:16" ht="30" customHeight="1" thickBot="1">
      <c r="B23" s="225"/>
      <c r="C23" s="232"/>
      <c r="D23" s="234" t="s">
        <v>253</v>
      </c>
      <c r="E23" s="154" t="s">
        <v>311</v>
      </c>
      <c r="F23" s="147" t="s">
        <v>91</v>
      </c>
      <c r="G23" s="241">
        <f>+'MEMORIAS DE CÁLCULO OK'!M369</f>
        <v>100</v>
      </c>
      <c r="H23" s="239">
        <f>+'APU (Entidad) '!N1056</f>
        <v>37576</v>
      </c>
      <c r="I23" s="238">
        <f>ROUND(G23*H23,0)</f>
        <v>3757600</v>
      </c>
      <c r="J23" s="233"/>
      <c r="K23" s="242"/>
    </row>
    <row r="24" spans="2:16" s="247" customFormat="1" ht="30" customHeight="1" thickBot="1">
      <c r="B24" s="243"/>
      <c r="C24" s="244"/>
      <c r="D24" s="661" t="s">
        <v>102</v>
      </c>
      <c r="E24" s="662"/>
      <c r="F24" s="662"/>
      <c r="G24" s="662"/>
      <c r="H24" s="663"/>
      <c r="I24" s="524">
        <f>SUM(I17:I23,I13:I15,I9:I11)</f>
        <v>59991137</v>
      </c>
      <c r="J24" s="245"/>
      <c r="K24" s="246"/>
      <c r="L24" s="246"/>
      <c r="M24" s="240"/>
      <c r="N24" s="349"/>
    </row>
    <row r="25" spans="2:16" s="247" customFormat="1" ht="16.2" thickBot="1">
      <c r="B25" s="243"/>
      <c r="C25" s="244"/>
      <c r="D25" s="169"/>
      <c r="E25" s="248"/>
      <c r="F25" s="169"/>
      <c r="G25" s="169"/>
      <c r="H25" s="169"/>
      <c r="I25" s="170"/>
      <c r="J25" s="245"/>
      <c r="K25" s="243"/>
      <c r="M25" s="249"/>
      <c r="N25" s="249"/>
    </row>
    <row r="26" spans="2:16" s="247" customFormat="1" ht="30" customHeight="1" thickBot="1">
      <c r="B26" s="243"/>
      <c r="C26" s="244"/>
      <c r="D26" s="171"/>
      <c r="E26" s="250" t="s">
        <v>21</v>
      </c>
      <c r="F26" s="251"/>
      <c r="G26" s="252"/>
      <c r="H26" s="253"/>
      <c r="I26" s="524">
        <f>I24</f>
        <v>59991137</v>
      </c>
      <c r="J26" s="245"/>
      <c r="K26" s="243"/>
      <c r="L26" s="348"/>
      <c r="M26" s="249"/>
    </row>
    <row r="27" spans="2:16" s="247" customFormat="1" ht="16.2" thickBot="1">
      <c r="B27" s="243"/>
      <c r="C27" s="244"/>
      <c r="D27" s="171"/>
      <c r="E27" s="254"/>
      <c r="F27" s="171"/>
      <c r="G27" s="193"/>
      <c r="H27" s="194"/>
      <c r="I27" s="195"/>
      <c r="J27" s="245"/>
      <c r="K27" s="243"/>
      <c r="M27" s="255"/>
    </row>
    <row r="28" spans="2:16" s="247" customFormat="1" ht="15.6">
      <c r="B28" s="243"/>
      <c r="C28" s="244"/>
      <c r="D28" s="256"/>
      <c r="E28" s="664"/>
      <c r="F28" s="664"/>
      <c r="G28" s="664"/>
      <c r="H28" s="664"/>
      <c r="I28" s="665"/>
      <c r="J28" s="257"/>
      <c r="K28" s="243"/>
      <c r="M28" s="255"/>
      <c r="N28" s="249"/>
    </row>
    <row r="29" spans="2:16" s="247" customFormat="1" ht="15.6">
      <c r="B29" s="243"/>
      <c r="C29" s="244"/>
      <c r="D29" s="652" t="s">
        <v>22</v>
      </c>
      <c r="E29" s="653"/>
      <c r="F29" s="651" t="s">
        <v>23</v>
      </c>
      <c r="G29" s="651"/>
      <c r="H29" s="651"/>
      <c r="I29" s="258" t="s">
        <v>24</v>
      </c>
      <c r="J29" s="259"/>
      <c r="K29" s="243"/>
    </row>
    <row r="30" spans="2:16" s="247" customFormat="1" ht="48" customHeight="1">
      <c r="B30" s="243"/>
      <c r="C30" s="244"/>
      <c r="D30" s="652" t="s">
        <v>25</v>
      </c>
      <c r="E30" s="653"/>
      <c r="F30" s="658" t="s">
        <v>26</v>
      </c>
      <c r="G30" s="658"/>
      <c r="H30" s="260" t="s">
        <v>27</v>
      </c>
      <c r="I30" s="261">
        <v>0.24</v>
      </c>
      <c r="J30" s="259"/>
      <c r="K30" s="243"/>
    </row>
    <row r="31" spans="2:16" s="247" customFormat="1" ht="15.6">
      <c r="B31" s="243"/>
      <c r="C31" s="244"/>
      <c r="D31" s="652" t="s">
        <v>29</v>
      </c>
      <c r="E31" s="653"/>
      <c r="F31" s="654" t="s">
        <v>30</v>
      </c>
      <c r="G31" s="655"/>
      <c r="H31" s="260" t="s">
        <v>31</v>
      </c>
      <c r="I31" s="261">
        <v>0.02</v>
      </c>
      <c r="J31" s="259"/>
      <c r="K31" s="243"/>
    </row>
    <row r="32" spans="2:16" s="263" customFormat="1" ht="15.6">
      <c r="B32" s="243"/>
      <c r="C32" s="244"/>
      <c r="D32" s="200"/>
      <c r="E32" s="262"/>
      <c r="F32" s="656" t="s">
        <v>32</v>
      </c>
      <c r="G32" s="657"/>
      <c r="H32" s="260" t="s">
        <v>33</v>
      </c>
      <c r="I32" s="261">
        <v>7.0000000000000007E-2</v>
      </c>
      <c r="J32" s="245"/>
      <c r="K32" s="243"/>
    </row>
    <row r="33" spans="2:11" ht="15.6">
      <c r="B33" s="225"/>
      <c r="C33" s="232"/>
      <c r="D33" s="203"/>
      <c r="E33" s="264"/>
      <c r="F33" s="658" t="s">
        <v>34</v>
      </c>
      <c r="G33" s="658"/>
      <c r="H33" s="260" t="s">
        <v>35</v>
      </c>
      <c r="I33" s="261">
        <f>SUM(I30:I32)</f>
        <v>0.33</v>
      </c>
      <c r="J33" s="233"/>
      <c r="K33" s="225"/>
    </row>
    <row r="34" spans="2:11" ht="16.2" thickBot="1">
      <c r="B34" s="225"/>
      <c r="C34" s="232"/>
      <c r="D34" s="265"/>
      <c r="E34" s="266"/>
      <c r="F34" s="649"/>
      <c r="G34" s="649"/>
      <c r="H34" s="649"/>
      <c r="I34" s="650"/>
      <c r="J34" s="233"/>
      <c r="K34" s="225"/>
    </row>
    <row r="35" spans="2:11" ht="15.6">
      <c r="B35" s="225"/>
      <c r="C35" s="232"/>
      <c r="D35" s="204"/>
      <c r="E35" s="267"/>
      <c r="F35" s="268"/>
      <c r="G35" s="268"/>
      <c r="H35" s="268"/>
      <c r="I35" s="268"/>
      <c r="J35" s="233"/>
      <c r="K35" s="225"/>
    </row>
    <row r="36" spans="2:11" ht="15.6">
      <c r="B36" s="225"/>
      <c r="C36" s="232"/>
      <c r="D36" s="204"/>
      <c r="E36" s="267"/>
      <c r="F36" s="268"/>
      <c r="G36" s="268"/>
      <c r="H36" s="268"/>
      <c r="I36" s="268"/>
      <c r="J36" s="233"/>
      <c r="K36" s="225"/>
    </row>
    <row r="37" spans="2:11" ht="15.6">
      <c r="B37" s="225"/>
      <c r="C37" s="232"/>
      <c r="D37" s="204"/>
      <c r="E37" s="267"/>
      <c r="F37" s="268"/>
      <c r="G37" s="268"/>
      <c r="H37" s="268"/>
      <c r="I37" s="268"/>
      <c r="J37" s="233"/>
      <c r="K37" s="225"/>
    </row>
    <row r="38" spans="2:11" ht="15.6">
      <c r="B38" s="225"/>
      <c r="C38" s="232"/>
      <c r="D38" s="204"/>
      <c r="E38" s="267"/>
      <c r="F38" s="268"/>
      <c r="G38" s="268"/>
      <c r="H38" s="268"/>
      <c r="I38" s="268"/>
      <c r="J38" s="233"/>
      <c r="K38" s="225"/>
    </row>
    <row r="39" spans="2:11" ht="15.6">
      <c r="B39" s="225"/>
      <c r="C39" s="232"/>
      <c r="D39" s="204"/>
      <c r="E39" s="267"/>
      <c r="F39" s="268"/>
      <c r="G39" s="268"/>
      <c r="H39" s="268"/>
      <c r="I39" s="268"/>
      <c r="J39" s="233"/>
      <c r="K39" s="225"/>
    </row>
    <row r="40" spans="2:11" ht="15.6">
      <c r="B40" s="225"/>
      <c r="C40" s="232"/>
      <c r="D40" s="204"/>
      <c r="E40" s="52" t="s">
        <v>103</v>
      </c>
      <c r="F40" s="52"/>
      <c r="G40" s="52" t="s">
        <v>104</v>
      </c>
      <c r="H40" s="52"/>
      <c r="I40" s="52"/>
      <c r="J40" s="233"/>
      <c r="K40" s="225"/>
    </row>
    <row r="41" spans="2:11" ht="15.6">
      <c r="B41" s="225"/>
      <c r="C41" s="232"/>
      <c r="D41" s="204"/>
      <c r="E41" s="276" t="s">
        <v>316</v>
      </c>
      <c r="F41" s="52"/>
      <c r="G41" s="276" t="s">
        <v>262</v>
      </c>
      <c r="H41" s="52"/>
      <c r="I41" s="52"/>
      <c r="J41" s="233"/>
      <c r="K41" s="225"/>
    </row>
    <row r="42" spans="2:11" ht="15.6">
      <c r="B42" s="225"/>
      <c r="C42" s="232"/>
      <c r="D42" s="204"/>
      <c r="E42" s="52" t="s">
        <v>166</v>
      </c>
      <c r="F42" s="269"/>
      <c r="G42" s="270" t="s">
        <v>105</v>
      </c>
      <c r="H42" s="269"/>
      <c r="I42" s="269"/>
      <c r="J42" s="233"/>
      <c r="K42" s="225"/>
    </row>
    <row r="43" spans="2:11" ht="15.6">
      <c r="B43" s="225"/>
      <c r="C43" s="232"/>
      <c r="D43" s="204"/>
      <c r="E43" s="270"/>
      <c r="F43" s="270"/>
      <c r="G43" s="270" t="s">
        <v>261</v>
      </c>
      <c r="H43" s="270"/>
      <c r="I43" s="270"/>
      <c r="J43" s="233"/>
      <c r="K43" s="225"/>
    </row>
    <row r="44" spans="2:11" ht="15.6">
      <c r="B44" s="225"/>
      <c r="C44" s="232"/>
      <c r="D44" s="204"/>
      <c r="E44" s="267"/>
      <c r="F44" s="268"/>
      <c r="G44" s="268"/>
      <c r="H44" s="268"/>
      <c r="I44" s="268"/>
      <c r="J44" s="233"/>
      <c r="K44" s="225"/>
    </row>
    <row r="45" spans="2:11" ht="15.6">
      <c r="B45" s="225"/>
      <c r="C45" s="232"/>
      <c r="D45" s="204"/>
      <c r="E45" s="267"/>
      <c r="F45" s="268"/>
      <c r="G45" s="268"/>
      <c r="H45" s="268"/>
      <c r="I45" s="268"/>
      <c r="J45" s="233"/>
      <c r="K45" s="225"/>
    </row>
    <row r="46" spans="2:11" ht="16.2" thickBot="1">
      <c r="B46" s="225"/>
      <c r="C46" s="271"/>
      <c r="D46" s="272"/>
      <c r="E46" s="273"/>
      <c r="F46" s="272"/>
      <c r="G46" s="272"/>
      <c r="H46" s="272"/>
      <c r="I46" s="272"/>
      <c r="J46" s="274"/>
      <c r="K46" s="225"/>
    </row>
    <row r="47" spans="2:11" ht="16.2" thickTop="1">
      <c r="B47" s="225"/>
      <c r="C47" s="225"/>
      <c r="D47" s="225"/>
      <c r="E47" s="226"/>
      <c r="F47" s="225"/>
      <c r="G47" s="225"/>
      <c r="H47" s="225"/>
      <c r="I47" s="225"/>
      <c r="J47" s="225"/>
      <c r="K47" s="225"/>
    </row>
  </sheetData>
  <mergeCells count="22">
    <mergeCell ref="D4:I4"/>
    <mergeCell ref="D5:I5"/>
    <mergeCell ref="F34:I34"/>
    <mergeCell ref="F29:H29"/>
    <mergeCell ref="D31:E31"/>
    <mergeCell ref="F31:G31"/>
    <mergeCell ref="F32:G32"/>
    <mergeCell ref="F33:G33"/>
    <mergeCell ref="D30:E30"/>
    <mergeCell ref="F30:G30"/>
    <mergeCell ref="E16:I16"/>
    <mergeCell ref="I6:I7"/>
    <mergeCell ref="D24:H24"/>
    <mergeCell ref="E28:I28"/>
    <mergeCell ref="D29:E29"/>
    <mergeCell ref="D6:D7"/>
    <mergeCell ref="E12:I12"/>
    <mergeCell ref="E6:E7"/>
    <mergeCell ref="F6:F7"/>
    <mergeCell ref="G6:G7"/>
    <mergeCell ref="H6:H7"/>
    <mergeCell ref="E8:I8"/>
  </mergeCells>
  <phoneticPr fontId="82" type="noConversion"/>
  <printOptions horizontalCentered="1" verticalCentered="1"/>
  <pageMargins left="0.11811023622047245" right="0.11811023622047245" top="0.15748031496062992" bottom="0.15748031496062992" header="0.31496062992125984" footer="0.31496062992125984"/>
  <pageSetup scale="5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BF6FD-BDF4-44C8-A3D8-32923AB408D2}">
  <sheetPr>
    <pageSetUpPr fitToPage="1"/>
  </sheetPr>
  <dimension ref="B1:S1066"/>
  <sheetViews>
    <sheetView showGridLines="0" view="pageBreakPreview" topLeftCell="A154" zoomScale="70" zoomScaleNormal="80" zoomScaleSheetLayoutView="70" workbookViewId="0">
      <selection activeCell="N153" sqref="N153"/>
    </sheetView>
  </sheetViews>
  <sheetFormatPr baseColWidth="10" defaultColWidth="11.44140625" defaultRowHeight="13.8"/>
  <cols>
    <col min="1" max="1" width="1.6640625" style="355" customWidth="1"/>
    <col min="2" max="2" width="19.6640625" style="355" customWidth="1"/>
    <col min="3" max="3" width="18" style="355" customWidth="1"/>
    <col min="4" max="5" width="11.44140625" style="355"/>
    <col min="6" max="6" width="14.88671875" style="355" customWidth="1"/>
    <col min="7" max="8" width="11.44140625" style="355"/>
    <col min="9" max="9" width="16.6640625" style="355" bestFit="1" customWidth="1"/>
    <col min="10" max="10" width="19.5546875" style="355" customWidth="1"/>
    <col min="11" max="11" width="17.5546875" style="355" customWidth="1"/>
    <col min="12" max="13" width="15.5546875" style="355" bestFit="1" customWidth="1"/>
    <col min="14" max="14" width="20" style="355" customWidth="1"/>
    <col min="15" max="15" width="1.44140625" style="355" customWidth="1"/>
    <col min="16" max="16" width="7" style="355" bestFit="1" customWidth="1"/>
    <col min="17" max="17" width="16" style="355" bestFit="1" customWidth="1"/>
    <col min="18" max="18" width="14.5546875" style="355" bestFit="1" customWidth="1"/>
    <col min="19" max="19" width="14.109375" style="355" bestFit="1" customWidth="1"/>
    <col min="20" max="16384" width="11.44140625" style="355"/>
  </cols>
  <sheetData>
    <row r="1" spans="2:15" ht="14.4" thickBot="1"/>
    <row r="2" spans="2:15">
      <c r="B2" s="356"/>
      <c r="C2" s="357"/>
      <c r="D2" s="357"/>
      <c r="E2" s="357"/>
      <c r="F2" s="357"/>
      <c r="G2" s="357"/>
      <c r="H2" s="357"/>
      <c r="I2" s="357"/>
      <c r="J2" s="357"/>
      <c r="K2" s="357"/>
      <c r="L2" s="357"/>
      <c r="M2" s="357"/>
      <c r="N2" s="358"/>
    </row>
    <row r="3" spans="2:15" ht="23.25" customHeight="1">
      <c r="B3" s="756"/>
      <c r="C3" s="757"/>
      <c r="D3" s="757"/>
      <c r="E3" s="757"/>
      <c r="N3" s="360"/>
    </row>
    <row r="4" spans="2:15">
      <c r="B4" s="353"/>
      <c r="C4" s="361"/>
      <c r="D4" s="354"/>
      <c r="E4" s="361"/>
      <c r="N4" s="360"/>
    </row>
    <row r="5" spans="2:15">
      <c r="B5" s="362"/>
      <c r="C5" s="363"/>
      <c r="D5" s="364"/>
      <c r="E5" s="363"/>
      <c r="N5" s="360"/>
    </row>
    <row r="6" spans="2:15">
      <c r="B6" s="758"/>
      <c r="C6" s="759"/>
      <c r="D6" s="759"/>
      <c r="E6" s="759"/>
      <c r="F6" s="759"/>
      <c r="G6" s="759"/>
      <c r="H6" s="759"/>
      <c r="I6" s="759"/>
      <c r="J6" s="759"/>
      <c r="K6" s="759"/>
      <c r="L6" s="759"/>
      <c r="M6" s="759"/>
      <c r="N6" s="760"/>
      <c r="O6" s="359"/>
    </row>
    <row r="7" spans="2:15" ht="14.4" thickBot="1">
      <c r="B7" s="365"/>
      <c r="N7" s="360"/>
    </row>
    <row r="8" spans="2:15">
      <c r="B8" s="761"/>
      <c r="C8" s="764"/>
      <c r="D8" s="764"/>
      <c r="E8" s="764"/>
      <c r="F8" s="764"/>
      <c r="G8" s="764"/>
      <c r="H8" s="764"/>
      <c r="I8" s="764"/>
      <c r="J8" s="764"/>
      <c r="K8" s="765"/>
      <c r="L8" s="765"/>
      <c r="M8" s="765"/>
      <c r="N8" s="766"/>
      <c r="O8" s="367"/>
    </row>
    <row r="9" spans="2:15">
      <c r="B9" s="762"/>
      <c r="C9" s="742" t="s">
        <v>200</v>
      </c>
      <c r="D9" s="742"/>
      <c r="E9" s="742"/>
      <c r="F9" s="742"/>
      <c r="G9" s="742"/>
      <c r="H9" s="742"/>
      <c r="I9" s="742"/>
      <c r="J9" s="742"/>
      <c r="K9" s="767"/>
      <c r="L9" s="767"/>
      <c r="M9" s="767"/>
      <c r="N9" s="768"/>
      <c r="O9" s="367"/>
    </row>
    <row r="10" spans="2:15">
      <c r="B10" s="762"/>
      <c r="C10" s="742" t="s">
        <v>201</v>
      </c>
      <c r="D10" s="742"/>
      <c r="E10" s="742"/>
      <c r="F10" s="742"/>
      <c r="G10" s="742"/>
      <c r="H10" s="742"/>
      <c r="I10" s="742"/>
      <c r="J10" s="742"/>
      <c r="K10" s="769" t="s">
        <v>38</v>
      </c>
      <c r="L10" s="769"/>
      <c r="M10" s="769"/>
      <c r="N10" s="770"/>
      <c r="O10" s="367"/>
    </row>
    <row r="11" spans="2:15" ht="15" customHeight="1">
      <c r="B11" s="762"/>
      <c r="C11" s="772" t="s">
        <v>202</v>
      </c>
      <c r="D11" s="772"/>
      <c r="E11" s="772"/>
      <c r="F11" s="772"/>
      <c r="G11" s="772"/>
      <c r="H11" s="772"/>
      <c r="I11" s="772"/>
      <c r="J11" s="772"/>
      <c r="K11" s="735"/>
      <c r="L11" s="735"/>
      <c r="M11" s="735"/>
      <c r="N11" s="771"/>
      <c r="O11" s="371"/>
    </row>
    <row r="12" spans="2:15" ht="12.75" customHeight="1">
      <c r="B12" s="762"/>
      <c r="C12" s="772"/>
      <c r="D12" s="772"/>
      <c r="E12" s="772"/>
      <c r="F12" s="772"/>
      <c r="G12" s="772"/>
      <c r="H12" s="772"/>
      <c r="I12" s="772"/>
      <c r="J12" s="772"/>
      <c r="K12" s="769" t="s">
        <v>40</v>
      </c>
      <c r="L12" s="769">
        <v>1</v>
      </c>
      <c r="M12" s="769" t="s">
        <v>41</v>
      </c>
      <c r="N12" s="770">
        <f>+N997</f>
        <v>13</v>
      </c>
      <c r="O12" s="367"/>
    </row>
    <row r="13" spans="2:15" ht="13.5" customHeight="1">
      <c r="B13" s="762"/>
      <c r="C13" s="772"/>
      <c r="D13" s="772"/>
      <c r="E13" s="772"/>
      <c r="F13" s="772"/>
      <c r="G13" s="772"/>
      <c r="H13" s="772"/>
      <c r="I13" s="772"/>
      <c r="J13" s="772"/>
      <c r="K13" s="769"/>
      <c r="L13" s="769"/>
      <c r="M13" s="769"/>
      <c r="N13" s="770"/>
      <c r="O13" s="367"/>
    </row>
    <row r="14" spans="2:15" ht="14.4" thickBot="1">
      <c r="B14" s="763"/>
      <c r="C14" s="775" t="s">
        <v>42</v>
      </c>
      <c r="D14" s="775"/>
      <c r="E14" s="775"/>
      <c r="F14" s="775"/>
      <c r="G14" s="775"/>
      <c r="H14" s="775"/>
      <c r="I14" s="775"/>
      <c r="J14" s="775"/>
      <c r="K14" s="773"/>
      <c r="L14" s="773"/>
      <c r="M14" s="773"/>
      <c r="N14" s="774"/>
      <c r="O14" s="367"/>
    </row>
    <row r="15" spans="2:15">
      <c r="B15" s="372"/>
      <c r="C15" s="366"/>
      <c r="D15" s="366"/>
      <c r="E15" s="366"/>
      <c r="F15" s="366"/>
      <c r="G15" s="366"/>
      <c r="H15" s="366"/>
      <c r="I15" s="366"/>
      <c r="J15" s="366"/>
      <c r="K15" s="366"/>
      <c r="L15" s="357"/>
      <c r="M15" s="357"/>
      <c r="N15" s="358"/>
    </row>
    <row r="16" spans="2:15">
      <c r="B16" s="373"/>
      <c r="C16" s="368"/>
      <c r="D16" s="368"/>
      <c r="E16" s="368"/>
      <c r="F16" s="368"/>
      <c r="G16" s="368"/>
      <c r="H16" s="368"/>
      <c r="I16" s="368"/>
      <c r="J16" s="368"/>
      <c r="K16" s="735" t="s">
        <v>43</v>
      </c>
      <c r="L16" s="369" t="s">
        <v>44</v>
      </c>
      <c r="M16" s="369" t="s">
        <v>45</v>
      </c>
      <c r="N16" s="370" t="s">
        <v>46</v>
      </c>
      <c r="O16" s="371"/>
    </row>
    <row r="17" spans="2:15">
      <c r="B17" s="373"/>
      <c r="C17" s="368"/>
      <c r="D17" s="368"/>
      <c r="E17" s="368"/>
      <c r="F17" s="368"/>
      <c r="G17" s="368"/>
      <c r="H17" s="368"/>
      <c r="I17" s="368"/>
      <c r="J17" s="368"/>
      <c r="K17" s="735"/>
      <c r="L17" s="63">
        <v>22</v>
      </c>
      <c r="M17" s="63">
        <v>9</v>
      </c>
      <c r="N17" s="64">
        <v>2026</v>
      </c>
      <c r="O17" s="374"/>
    </row>
    <row r="18" spans="2:15" ht="18" customHeight="1">
      <c r="B18" s="741"/>
      <c r="C18" s="742"/>
      <c r="D18" s="742"/>
      <c r="E18" s="742"/>
      <c r="F18" s="368"/>
      <c r="G18" s="368"/>
      <c r="H18" s="368"/>
      <c r="J18" s="368"/>
      <c r="K18" s="62"/>
      <c r="N18" s="65"/>
      <c r="O18" s="374"/>
    </row>
    <row r="19" spans="2:15">
      <c r="B19" s="375"/>
      <c r="C19" s="371"/>
      <c r="D19" s="371"/>
      <c r="E19" s="371"/>
      <c r="F19" s="371"/>
      <c r="G19" s="371"/>
      <c r="H19" s="371"/>
      <c r="I19" s="371"/>
      <c r="J19" s="371"/>
      <c r="K19" s="371"/>
      <c r="L19" s="371"/>
      <c r="M19" s="371"/>
      <c r="N19" s="376"/>
      <c r="O19" s="371"/>
    </row>
    <row r="20" spans="2:15" ht="37.799999999999997" customHeight="1">
      <c r="B20" s="756" t="s">
        <v>264</v>
      </c>
      <c r="C20" s="757"/>
      <c r="D20" s="757"/>
      <c r="E20" s="757"/>
      <c r="F20" s="757"/>
      <c r="G20" s="757"/>
      <c r="H20" s="757"/>
      <c r="I20" s="757"/>
      <c r="J20" s="757"/>
      <c r="K20" s="757"/>
      <c r="L20" s="757"/>
      <c r="M20" s="757"/>
      <c r="N20" s="791"/>
    </row>
    <row r="21" spans="2:15" ht="14.4" thickBot="1">
      <c r="B21" s="377"/>
      <c r="C21" s="378"/>
      <c r="D21" s="378"/>
      <c r="E21" s="378"/>
      <c r="F21" s="378"/>
      <c r="G21" s="378"/>
      <c r="H21" s="378"/>
      <c r="I21" s="378"/>
      <c r="J21" s="378"/>
      <c r="K21" s="378"/>
      <c r="L21" s="378"/>
      <c r="M21" s="378"/>
      <c r="N21" s="379"/>
    </row>
    <row r="22" spans="2:15" ht="15" customHeight="1">
      <c r="B22" s="743" t="s">
        <v>49</v>
      </c>
      <c r="C22" s="744"/>
      <c r="D22" s="744"/>
      <c r="E22" s="744"/>
      <c r="F22" s="744"/>
      <c r="G22" s="744"/>
      <c r="H22" s="744"/>
      <c r="I22" s="744"/>
      <c r="J22" s="744"/>
      <c r="K22" s="744"/>
      <c r="L22" s="744"/>
      <c r="M22" s="744"/>
      <c r="N22" s="745"/>
      <c r="O22" s="380"/>
    </row>
    <row r="23" spans="2:15" ht="15" customHeight="1" thickBot="1">
      <c r="B23" s="746"/>
      <c r="C23" s="747"/>
      <c r="D23" s="747"/>
      <c r="E23" s="747"/>
      <c r="F23" s="747"/>
      <c r="G23" s="747"/>
      <c r="H23" s="747"/>
      <c r="I23" s="747"/>
      <c r="J23" s="747"/>
      <c r="K23" s="747"/>
      <c r="L23" s="747"/>
      <c r="M23" s="747"/>
      <c r="N23" s="748"/>
    </row>
    <row r="24" spans="2:15" ht="20.100000000000001" customHeight="1">
      <c r="B24" s="381" t="s">
        <v>50</v>
      </c>
      <c r="C24" s="749" t="s">
        <v>11</v>
      </c>
      <c r="D24" s="749"/>
      <c r="E24" s="749"/>
      <c r="F24" s="749"/>
      <c r="G24" s="749"/>
      <c r="H24" s="749"/>
      <c r="I24" s="749"/>
      <c r="J24" s="749"/>
      <c r="K24" s="749"/>
      <c r="L24" s="750" t="s">
        <v>51</v>
      </c>
      <c r="M24" s="750"/>
      <c r="N24" s="382" t="s">
        <v>13</v>
      </c>
      <c r="O24" s="368"/>
    </row>
    <row r="25" spans="2:15" ht="20.100000000000001" customHeight="1" thickBot="1">
      <c r="B25" s="383" t="str">
        <f>+'PRESUPUESTO OFICIAL (Entidad.)'!D9</f>
        <v>1.1</v>
      </c>
      <c r="C25" s="751" t="str">
        <f>+'PRESUPUESTO OFICIAL (Entidad.)'!E9</f>
        <v>LIMPIEZA Y ROCERÍA MANUAL CON UN ANCHO DE 3,0 METROS</v>
      </c>
      <c r="D25" s="751"/>
      <c r="E25" s="751"/>
      <c r="F25" s="751"/>
      <c r="G25" s="751"/>
      <c r="H25" s="751"/>
      <c r="I25" s="751"/>
      <c r="J25" s="751"/>
      <c r="K25" s="751"/>
      <c r="L25" s="751" t="str">
        <f>+'PRESUPUESTO OFICIAL (Entidad.)'!F9</f>
        <v>M2</v>
      </c>
      <c r="M25" s="751"/>
      <c r="N25" s="384">
        <v>1</v>
      </c>
      <c r="O25" s="385"/>
    </row>
    <row r="26" spans="2:15">
      <c r="B26" s="752" t="s">
        <v>52</v>
      </c>
      <c r="C26" s="753"/>
      <c r="D26" s="753"/>
      <c r="E26" s="753"/>
      <c r="F26" s="753"/>
      <c r="G26" s="753"/>
      <c r="H26" s="753"/>
      <c r="I26" s="753"/>
      <c r="J26" s="753"/>
      <c r="K26" s="753"/>
      <c r="L26" s="753"/>
      <c r="M26" s="753"/>
      <c r="N26" s="754"/>
      <c r="O26" s="354"/>
    </row>
    <row r="27" spans="2:15">
      <c r="B27" s="703"/>
      <c r="C27" s="704"/>
      <c r="D27" s="704"/>
      <c r="E27" s="704"/>
      <c r="F27" s="704"/>
      <c r="G27" s="704"/>
      <c r="H27" s="704"/>
      <c r="I27" s="704"/>
      <c r="J27" s="704"/>
      <c r="K27" s="704"/>
      <c r="L27" s="704"/>
      <c r="M27" s="704"/>
      <c r="N27" s="705"/>
      <c r="O27" s="354"/>
    </row>
    <row r="28" spans="2:15" ht="14.4" thickBot="1">
      <c r="B28" s="706"/>
      <c r="C28" s="707"/>
      <c r="D28" s="707"/>
      <c r="E28" s="707"/>
      <c r="F28" s="707"/>
      <c r="G28" s="707"/>
      <c r="H28" s="707"/>
      <c r="I28" s="707"/>
      <c r="J28" s="707"/>
      <c r="K28" s="707"/>
      <c r="L28" s="707"/>
      <c r="M28" s="707"/>
      <c r="N28" s="708"/>
      <c r="O28" s="354"/>
    </row>
    <row r="29" spans="2:15" ht="20.100000000000001" customHeight="1" thickBot="1">
      <c r="B29" s="709" t="s">
        <v>11</v>
      </c>
      <c r="C29" s="755"/>
      <c r="D29" s="755"/>
      <c r="E29" s="755"/>
      <c r="F29" s="755"/>
      <c r="G29" s="710" t="s">
        <v>53</v>
      </c>
      <c r="H29" s="755"/>
      <c r="I29" s="710" t="s">
        <v>54</v>
      </c>
      <c r="J29" s="710"/>
      <c r="K29" s="386" t="s">
        <v>55</v>
      </c>
      <c r="L29" s="710" t="s">
        <v>56</v>
      </c>
      <c r="M29" s="710"/>
      <c r="N29" s="387" t="s">
        <v>57</v>
      </c>
      <c r="O29" s="368"/>
    </row>
    <row r="30" spans="2:15">
      <c r="B30" s="712" t="s">
        <v>203</v>
      </c>
      <c r="C30" s="713" t="s">
        <v>203</v>
      </c>
      <c r="D30" s="713" t="s">
        <v>203</v>
      </c>
      <c r="E30" s="713" t="s">
        <v>203</v>
      </c>
      <c r="F30" s="713" t="s">
        <v>203</v>
      </c>
      <c r="G30" s="713"/>
      <c r="H30" s="713"/>
      <c r="I30" s="731" t="s">
        <v>204</v>
      </c>
      <c r="J30" s="731" t="s">
        <v>204</v>
      </c>
      <c r="K30" s="388">
        <f>N59</f>
        <v>619.08600000000001</v>
      </c>
      <c r="L30" s="732">
        <v>0.1</v>
      </c>
      <c r="M30" s="732">
        <v>0.1</v>
      </c>
      <c r="N30" s="390">
        <f>K30*L30</f>
        <v>61.908600000000007</v>
      </c>
      <c r="O30" s="391"/>
    </row>
    <row r="31" spans="2:15">
      <c r="B31" s="733"/>
      <c r="C31" s="734"/>
      <c r="D31" s="734"/>
      <c r="E31" s="734"/>
      <c r="F31" s="734"/>
      <c r="G31" s="720"/>
      <c r="H31" s="720"/>
      <c r="I31" s="735"/>
      <c r="J31" s="735"/>
      <c r="K31" s="392"/>
      <c r="L31" s="736"/>
      <c r="M31" s="735"/>
      <c r="N31" s="393"/>
      <c r="O31" s="391"/>
    </row>
    <row r="32" spans="2:15" ht="14.4" thickBot="1">
      <c r="B32" s="715"/>
      <c r="C32" s="716"/>
      <c r="D32" s="716"/>
      <c r="E32" s="716"/>
      <c r="F32" s="716"/>
      <c r="G32" s="716"/>
      <c r="H32" s="716"/>
      <c r="I32" s="716"/>
      <c r="J32" s="716"/>
      <c r="K32" s="395"/>
      <c r="L32" s="786"/>
      <c r="M32" s="786"/>
      <c r="N32" s="396"/>
      <c r="O32" s="391"/>
    </row>
    <row r="33" spans="2:15" ht="14.4" thickBot="1">
      <c r="B33" s="684" t="s">
        <v>58</v>
      </c>
      <c r="C33" s="685"/>
      <c r="D33" s="685"/>
      <c r="E33" s="685"/>
      <c r="F33" s="685"/>
      <c r="G33" s="685"/>
      <c r="H33" s="685"/>
      <c r="I33" s="685"/>
      <c r="J33" s="685"/>
      <c r="K33" s="685"/>
      <c r="L33" s="685"/>
      <c r="M33" s="685"/>
      <c r="N33" s="397">
        <f>SUM(N30:N31)</f>
        <v>61.908600000000007</v>
      </c>
      <c r="O33" s="398"/>
    </row>
    <row r="34" spans="2:15" ht="13.5" customHeight="1">
      <c r="B34" s="700" t="s">
        <v>59</v>
      </c>
      <c r="C34" s="701"/>
      <c r="D34" s="701"/>
      <c r="E34" s="701"/>
      <c r="F34" s="701"/>
      <c r="G34" s="701"/>
      <c r="H34" s="701"/>
      <c r="I34" s="701"/>
      <c r="J34" s="701"/>
      <c r="K34" s="701"/>
      <c r="L34" s="701"/>
      <c r="M34" s="701"/>
      <c r="N34" s="702"/>
      <c r="O34" s="354"/>
    </row>
    <row r="35" spans="2:15">
      <c r="B35" s="703"/>
      <c r="C35" s="704"/>
      <c r="D35" s="704"/>
      <c r="E35" s="704"/>
      <c r="F35" s="704"/>
      <c r="G35" s="704"/>
      <c r="H35" s="704"/>
      <c r="I35" s="704"/>
      <c r="J35" s="704"/>
      <c r="K35" s="704"/>
      <c r="L35" s="704"/>
      <c r="M35" s="704"/>
      <c r="N35" s="705"/>
      <c r="O35" s="354"/>
    </row>
    <row r="36" spans="2:15" ht="14.4" thickBot="1">
      <c r="B36" s="706"/>
      <c r="C36" s="707"/>
      <c r="D36" s="707"/>
      <c r="E36" s="707"/>
      <c r="F36" s="707"/>
      <c r="G36" s="707"/>
      <c r="H36" s="707"/>
      <c r="I36" s="707"/>
      <c r="J36" s="707"/>
      <c r="K36" s="707"/>
      <c r="L36" s="707"/>
      <c r="M36" s="707"/>
      <c r="N36" s="708"/>
      <c r="O36" s="354"/>
    </row>
    <row r="37" spans="2:15" ht="20.100000000000001" customHeight="1" thickBot="1">
      <c r="B37" s="709" t="s">
        <v>11</v>
      </c>
      <c r="C37" s="710"/>
      <c r="D37" s="710"/>
      <c r="E37" s="710"/>
      <c r="F37" s="710"/>
      <c r="G37" s="710"/>
      <c r="H37" s="710"/>
      <c r="I37" s="710"/>
      <c r="J37" s="386" t="s">
        <v>51</v>
      </c>
      <c r="K37" s="386" t="s">
        <v>13</v>
      </c>
      <c r="L37" s="710" t="s">
        <v>60</v>
      </c>
      <c r="M37" s="710"/>
      <c r="N37" s="387" t="s">
        <v>57</v>
      </c>
      <c r="O37" s="368"/>
    </row>
    <row r="38" spans="2:15">
      <c r="B38" s="792"/>
      <c r="C38" s="793"/>
      <c r="D38" s="793"/>
      <c r="E38" s="793"/>
      <c r="F38" s="793"/>
      <c r="G38" s="793"/>
      <c r="H38" s="793"/>
      <c r="I38" s="794"/>
      <c r="J38" s="351"/>
      <c r="K38" s="399"/>
      <c r="L38" s="724"/>
      <c r="M38" s="725"/>
      <c r="N38" s="400"/>
      <c r="O38" s="391"/>
    </row>
    <row r="39" spans="2:15">
      <c r="B39" s="726"/>
      <c r="C39" s="727"/>
      <c r="D39" s="727"/>
      <c r="E39" s="727"/>
      <c r="F39" s="727"/>
      <c r="G39" s="727"/>
      <c r="H39" s="727"/>
      <c r="I39" s="728"/>
      <c r="J39" s="369"/>
      <c r="K39" s="401"/>
      <c r="L39" s="729"/>
      <c r="M39" s="730"/>
      <c r="N39" s="402"/>
      <c r="O39" s="391"/>
    </row>
    <row r="40" spans="2:15">
      <c r="B40" s="726"/>
      <c r="C40" s="727"/>
      <c r="D40" s="727"/>
      <c r="E40" s="727"/>
      <c r="F40" s="727"/>
      <c r="G40" s="727"/>
      <c r="H40" s="727"/>
      <c r="I40" s="728"/>
      <c r="J40" s="369"/>
      <c r="K40" s="401"/>
      <c r="L40" s="729"/>
      <c r="M40" s="730"/>
      <c r="N40" s="402"/>
      <c r="O40" s="391"/>
    </row>
    <row r="41" spans="2:15">
      <c r="B41" s="719"/>
      <c r="C41" s="720" t="s">
        <v>206</v>
      </c>
      <c r="D41" s="720" t="s">
        <v>206</v>
      </c>
      <c r="E41" s="720" t="s">
        <v>206</v>
      </c>
      <c r="F41" s="720" t="s">
        <v>206</v>
      </c>
      <c r="G41" s="720" t="s">
        <v>206</v>
      </c>
      <c r="H41" s="720" t="s">
        <v>206</v>
      </c>
      <c r="I41" s="720" t="s">
        <v>206</v>
      </c>
      <c r="J41" s="369"/>
      <c r="K41" s="401"/>
      <c r="L41" s="679"/>
      <c r="M41" s="679">
        <v>6500</v>
      </c>
      <c r="N41" s="393"/>
      <c r="O41" s="391"/>
    </row>
    <row r="42" spans="2:15">
      <c r="B42" s="719"/>
      <c r="C42" s="720"/>
      <c r="D42" s="720"/>
      <c r="E42" s="720"/>
      <c r="F42" s="720"/>
      <c r="G42" s="720"/>
      <c r="H42" s="720"/>
      <c r="I42" s="720"/>
      <c r="J42" s="369"/>
      <c r="K42" s="401"/>
      <c r="L42" s="679"/>
      <c r="M42" s="679"/>
      <c r="N42" s="393"/>
      <c r="O42" s="391"/>
    </row>
    <row r="43" spans="2:15" ht="14.4" thickBot="1">
      <c r="B43" s="715"/>
      <c r="C43" s="716"/>
      <c r="D43" s="716"/>
      <c r="E43" s="716"/>
      <c r="F43" s="716"/>
      <c r="G43" s="716"/>
      <c r="H43" s="716"/>
      <c r="I43" s="716"/>
      <c r="J43" s="403" t="s">
        <v>207</v>
      </c>
      <c r="K43" s="394">
        <v>0.05</v>
      </c>
      <c r="L43" s="683">
        <f>SUM(N38:N41)</f>
        <v>0</v>
      </c>
      <c r="M43" s="683"/>
      <c r="N43" s="404">
        <f>ROUND(L43*K43,2)</f>
        <v>0</v>
      </c>
      <c r="O43" s="391"/>
    </row>
    <row r="44" spans="2:15" ht="14.4" thickBot="1">
      <c r="B44" s="684" t="s">
        <v>58</v>
      </c>
      <c r="C44" s="685"/>
      <c r="D44" s="685"/>
      <c r="E44" s="685"/>
      <c r="F44" s="685"/>
      <c r="G44" s="685"/>
      <c r="H44" s="685"/>
      <c r="I44" s="685"/>
      <c r="J44" s="685"/>
      <c r="K44" s="685"/>
      <c r="L44" s="685"/>
      <c r="M44" s="685"/>
      <c r="N44" s="397">
        <f>SUM(N38:N43)</f>
        <v>0</v>
      </c>
      <c r="O44" s="391"/>
    </row>
    <row r="45" spans="2:15">
      <c r="B45" s="700" t="s">
        <v>61</v>
      </c>
      <c r="C45" s="701"/>
      <c r="D45" s="701"/>
      <c r="E45" s="701"/>
      <c r="F45" s="701"/>
      <c r="G45" s="701"/>
      <c r="H45" s="701"/>
      <c r="I45" s="701"/>
      <c r="J45" s="701"/>
      <c r="K45" s="701"/>
      <c r="L45" s="701"/>
      <c r="M45" s="701"/>
      <c r="N45" s="702"/>
      <c r="O45" s="354"/>
    </row>
    <row r="46" spans="2:15">
      <c r="B46" s="703"/>
      <c r="C46" s="704"/>
      <c r="D46" s="704"/>
      <c r="E46" s="704"/>
      <c r="F46" s="704"/>
      <c r="G46" s="704"/>
      <c r="H46" s="704"/>
      <c r="I46" s="704"/>
      <c r="J46" s="704"/>
      <c r="K46" s="704"/>
      <c r="L46" s="704"/>
      <c r="M46" s="704"/>
      <c r="N46" s="705"/>
      <c r="O46" s="354"/>
    </row>
    <row r="47" spans="2:15" ht="14.4" thickBot="1">
      <c r="B47" s="706"/>
      <c r="C47" s="707"/>
      <c r="D47" s="707"/>
      <c r="E47" s="707"/>
      <c r="F47" s="707"/>
      <c r="G47" s="707"/>
      <c r="H47" s="707"/>
      <c r="I47" s="707"/>
      <c r="J47" s="707"/>
      <c r="K47" s="707"/>
      <c r="L47" s="707"/>
      <c r="M47" s="707"/>
      <c r="N47" s="708"/>
      <c r="O47" s="354"/>
    </row>
    <row r="48" spans="2:15" ht="20.100000000000001" customHeight="1" thickBot="1">
      <c r="B48" s="709" t="s">
        <v>62</v>
      </c>
      <c r="C48" s="710"/>
      <c r="D48" s="710"/>
      <c r="E48" s="710"/>
      <c r="F48" s="710"/>
      <c r="G48" s="710"/>
      <c r="H48" s="710"/>
      <c r="I48" s="386" t="s">
        <v>63</v>
      </c>
      <c r="J48" s="386" t="s">
        <v>64</v>
      </c>
      <c r="K48" s="405" t="s">
        <v>65</v>
      </c>
      <c r="L48" s="710" t="s">
        <v>66</v>
      </c>
      <c r="M48" s="710"/>
      <c r="N48" s="387" t="s">
        <v>57</v>
      </c>
      <c r="O48" s="368"/>
    </row>
    <row r="49" spans="2:16">
      <c r="B49" s="712"/>
      <c r="C49" s="713"/>
      <c r="D49" s="713"/>
      <c r="E49" s="713"/>
      <c r="F49" s="713"/>
      <c r="G49" s="713"/>
      <c r="H49" s="713"/>
      <c r="I49" s="406"/>
      <c r="J49" s="406"/>
      <c r="K49" s="406"/>
      <c r="L49" s="714"/>
      <c r="M49" s="714"/>
      <c r="N49" s="407"/>
      <c r="O49" s="391"/>
    </row>
    <row r="50" spans="2:16" ht="14.4" thickBot="1">
      <c r="B50" s="715"/>
      <c r="C50" s="716"/>
      <c r="D50" s="716"/>
      <c r="E50" s="716"/>
      <c r="F50" s="716"/>
      <c r="G50" s="716"/>
      <c r="H50" s="716"/>
      <c r="I50" s="394"/>
      <c r="J50" s="394"/>
      <c r="K50" s="394"/>
      <c r="L50" s="787"/>
      <c r="M50" s="787"/>
      <c r="N50" s="396"/>
      <c r="O50" s="391"/>
    </row>
    <row r="51" spans="2:16" ht="14.4" thickBot="1">
      <c r="B51" s="684" t="s">
        <v>58</v>
      </c>
      <c r="C51" s="685"/>
      <c r="D51" s="685"/>
      <c r="E51" s="685"/>
      <c r="F51" s="685"/>
      <c r="G51" s="685"/>
      <c r="H51" s="685"/>
      <c r="I51" s="685"/>
      <c r="J51" s="685"/>
      <c r="K51" s="685"/>
      <c r="L51" s="685"/>
      <c r="M51" s="685"/>
      <c r="N51" s="408"/>
      <c r="O51" s="398"/>
    </row>
    <row r="52" spans="2:16">
      <c r="B52" s="700" t="s">
        <v>67</v>
      </c>
      <c r="C52" s="701"/>
      <c r="D52" s="701"/>
      <c r="E52" s="701"/>
      <c r="F52" s="701"/>
      <c r="G52" s="701"/>
      <c r="H52" s="701"/>
      <c r="I52" s="701"/>
      <c r="J52" s="701"/>
      <c r="K52" s="701"/>
      <c r="L52" s="701"/>
      <c r="M52" s="701"/>
      <c r="N52" s="702"/>
      <c r="O52" s="354"/>
    </row>
    <row r="53" spans="2:16">
      <c r="B53" s="703"/>
      <c r="C53" s="704"/>
      <c r="D53" s="704"/>
      <c r="E53" s="704"/>
      <c r="F53" s="704"/>
      <c r="G53" s="704"/>
      <c r="H53" s="704"/>
      <c r="I53" s="704"/>
      <c r="J53" s="704"/>
      <c r="K53" s="704"/>
      <c r="L53" s="704"/>
      <c r="M53" s="704"/>
      <c r="N53" s="705"/>
      <c r="O53" s="354"/>
    </row>
    <row r="54" spans="2:16" ht="14.4" thickBot="1">
      <c r="B54" s="706"/>
      <c r="C54" s="707"/>
      <c r="D54" s="707"/>
      <c r="E54" s="707"/>
      <c r="F54" s="707"/>
      <c r="G54" s="707"/>
      <c r="H54" s="707"/>
      <c r="I54" s="707"/>
      <c r="J54" s="707"/>
      <c r="K54" s="707"/>
      <c r="L54" s="707"/>
      <c r="M54" s="707"/>
      <c r="N54" s="708"/>
      <c r="O54" s="354"/>
    </row>
    <row r="55" spans="2:16" ht="32.1" customHeight="1" thickBot="1">
      <c r="B55" s="709" t="s">
        <v>68</v>
      </c>
      <c r="C55" s="710"/>
      <c r="D55" s="710"/>
      <c r="E55" s="710"/>
      <c r="F55" s="710"/>
      <c r="G55" s="710"/>
      <c r="H55" s="710"/>
      <c r="I55" s="386" t="s">
        <v>69</v>
      </c>
      <c r="J55" s="409" t="s">
        <v>70</v>
      </c>
      <c r="K55" s="409" t="s">
        <v>71</v>
      </c>
      <c r="L55" s="711" t="s">
        <v>56</v>
      </c>
      <c r="M55" s="711"/>
      <c r="N55" s="410" t="s">
        <v>57</v>
      </c>
      <c r="O55" s="352"/>
    </row>
    <row r="56" spans="2:16">
      <c r="B56" s="717" t="s">
        <v>256</v>
      </c>
      <c r="C56" s="718" t="s">
        <v>208</v>
      </c>
      <c r="D56" s="718" t="s">
        <v>208</v>
      </c>
      <c r="E56" s="718" t="s">
        <v>208</v>
      </c>
      <c r="F56" s="718" t="s">
        <v>208</v>
      </c>
      <c r="G56" s="718" t="s">
        <v>208</v>
      </c>
      <c r="H56" s="718" t="s">
        <v>208</v>
      </c>
      <c r="I56" s="411">
        <f>71433*2</f>
        <v>142866</v>
      </c>
      <c r="J56" s="389">
        <v>0.95</v>
      </c>
      <c r="K56" s="412">
        <f>+I56*(1+J56)</f>
        <v>278588.7</v>
      </c>
      <c r="L56" s="693">
        <v>450</v>
      </c>
      <c r="M56" s="693"/>
      <c r="N56" s="495">
        <f>K56/L56</f>
        <v>619.08600000000001</v>
      </c>
      <c r="O56" s="413"/>
      <c r="P56" s="414"/>
    </row>
    <row r="57" spans="2:16">
      <c r="B57" s="691"/>
      <c r="C57" s="692"/>
      <c r="D57" s="692"/>
      <c r="E57" s="692"/>
      <c r="F57" s="692"/>
      <c r="G57" s="692"/>
      <c r="H57" s="692"/>
      <c r="I57" s="415"/>
      <c r="J57" s="416"/>
      <c r="K57" s="417"/>
      <c r="L57" s="795"/>
      <c r="M57" s="795"/>
      <c r="N57" s="418"/>
      <c r="O57" s="413"/>
      <c r="P57" s="414"/>
    </row>
    <row r="58" spans="2:16" ht="14.4" thickBot="1">
      <c r="B58" s="694"/>
      <c r="C58" s="695"/>
      <c r="D58" s="695"/>
      <c r="E58" s="695"/>
      <c r="F58" s="695"/>
      <c r="G58" s="695"/>
      <c r="H58" s="695"/>
      <c r="I58" s="695"/>
      <c r="J58" s="695"/>
      <c r="K58" s="695"/>
      <c r="L58" s="695"/>
      <c r="M58" s="695"/>
      <c r="N58" s="696"/>
      <c r="O58" s="391"/>
    </row>
    <row r="59" spans="2:16" ht="14.4" thickBot="1">
      <c r="B59" s="684" t="s">
        <v>58</v>
      </c>
      <c r="C59" s="685"/>
      <c r="D59" s="685"/>
      <c r="E59" s="685"/>
      <c r="F59" s="685"/>
      <c r="G59" s="685"/>
      <c r="H59" s="685"/>
      <c r="I59" s="685"/>
      <c r="J59" s="685"/>
      <c r="K59" s="685"/>
      <c r="L59" s="685"/>
      <c r="M59" s="685"/>
      <c r="N59" s="419">
        <f>SUM(N56:N58)</f>
        <v>619.08600000000001</v>
      </c>
      <c r="O59" s="391"/>
      <c r="P59" s="414"/>
    </row>
    <row r="60" spans="2:16" ht="14.4" thickBot="1">
      <c r="B60" s="697"/>
      <c r="C60" s="698"/>
      <c r="D60" s="698"/>
      <c r="E60" s="698"/>
      <c r="F60" s="698"/>
      <c r="G60" s="698"/>
      <c r="H60" s="698"/>
      <c r="I60" s="698"/>
      <c r="J60" s="698"/>
      <c r="K60" s="698"/>
      <c r="L60" s="698"/>
      <c r="M60" s="698"/>
      <c r="N60" s="699"/>
    </row>
    <row r="61" spans="2:16" ht="20.100000000000001" customHeight="1" thickBot="1">
      <c r="B61" s="689" t="s">
        <v>72</v>
      </c>
      <c r="C61" s="690"/>
      <c r="D61" s="690"/>
      <c r="E61" s="690"/>
      <c r="F61" s="690"/>
      <c r="G61" s="690"/>
      <c r="H61" s="690"/>
      <c r="I61" s="690"/>
      <c r="J61" s="690"/>
      <c r="K61" s="690"/>
      <c r="L61" s="690"/>
      <c r="M61" s="690"/>
      <c r="N61" s="420">
        <f>ROUND(N33+N44+N51+N59,0)</f>
        <v>681</v>
      </c>
      <c r="O61" s="421"/>
    </row>
    <row r="62" spans="2:16">
      <c r="B62" s="700" t="s">
        <v>73</v>
      </c>
      <c r="C62" s="701"/>
      <c r="D62" s="701"/>
      <c r="E62" s="701"/>
      <c r="F62" s="701"/>
      <c r="G62" s="701"/>
      <c r="H62" s="701"/>
      <c r="I62" s="701"/>
      <c r="J62" s="701"/>
      <c r="K62" s="701"/>
      <c r="L62" s="701"/>
      <c r="M62" s="701"/>
      <c r="N62" s="702"/>
      <c r="O62" s="354"/>
    </row>
    <row r="63" spans="2:16">
      <c r="B63" s="703"/>
      <c r="C63" s="704"/>
      <c r="D63" s="704"/>
      <c r="E63" s="704"/>
      <c r="F63" s="704"/>
      <c r="G63" s="704"/>
      <c r="H63" s="704"/>
      <c r="I63" s="704"/>
      <c r="J63" s="704"/>
      <c r="K63" s="704"/>
      <c r="L63" s="704"/>
      <c r="M63" s="704"/>
      <c r="N63" s="705"/>
      <c r="O63" s="354"/>
    </row>
    <row r="64" spans="2:16" ht="14.4" thickBot="1">
      <c r="B64" s="706"/>
      <c r="C64" s="707"/>
      <c r="D64" s="707"/>
      <c r="E64" s="707"/>
      <c r="F64" s="707"/>
      <c r="G64" s="707"/>
      <c r="H64" s="707"/>
      <c r="I64" s="707"/>
      <c r="J64" s="707"/>
      <c r="K64" s="707"/>
      <c r="L64" s="707"/>
      <c r="M64" s="707"/>
      <c r="N64" s="708"/>
      <c r="O64" s="354"/>
    </row>
    <row r="65" spans="2:15" ht="20.100000000000001" customHeight="1" thickBot="1">
      <c r="B65" s="709" t="s">
        <v>74</v>
      </c>
      <c r="C65" s="710"/>
      <c r="D65" s="710"/>
      <c r="E65" s="710"/>
      <c r="F65" s="710"/>
      <c r="G65" s="710"/>
      <c r="H65" s="710"/>
      <c r="I65" s="386"/>
      <c r="J65" s="409"/>
      <c r="K65" s="409" t="s">
        <v>75</v>
      </c>
      <c r="L65" s="711" t="s">
        <v>76</v>
      </c>
      <c r="M65" s="711"/>
      <c r="N65" s="410"/>
      <c r="O65" s="352"/>
    </row>
    <row r="66" spans="2:15">
      <c r="B66" s="672" t="s">
        <v>77</v>
      </c>
      <c r="C66" s="673"/>
      <c r="D66" s="673"/>
      <c r="E66" s="673"/>
      <c r="F66" s="673"/>
      <c r="G66" s="673"/>
      <c r="H66" s="673"/>
      <c r="I66" s="673"/>
      <c r="J66" s="674"/>
      <c r="K66" s="389">
        <v>0.24</v>
      </c>
      <c r="L66" s="675">
        <f>N61*K66</f>
        <v>163.44</v>
      </c>
      <c r="M66" s="675"/>
      <c r="N66" s="422"/>
      <c r="O66" s="423"/>
    </row>
    <row r="67" spans="2:15">
      <c r="B67" s="676" t="s">
        <v>78</v>
      </c>
      <c r="C67" s="677"/>
      <c r="D67" s="677"/>
      <c r="E67" s="677"/>
      <c r="F67" s="677"/>
      <c r="G67" s="677"/>
      <c r="H67" s="677"/>
      <c r="I67" s="677"/>
      <c r="J67" s="678"/>
      <c r="K67" s="416">
        <v>0.02</v>
      </c>
      <c r="L67" s="679">
        <f>N61*K67</f>
        <v>13.620000000000001</v>
      </c>
      <c r="M67" s="679"/>
      <c r="N67" s="424"/>
      <c r="O67" s="423"/>
    </row>
    <row r="68" spans="2:15" ht="14.4" thickBot="1">
      <c r="B68" s="680" t="s">
        <v>79</v>
      </c>
      <c r="C68" s="681"/>
      <c r="D68" s="681"/>
      <c r="E68" s="681"/>
      <c r="F68" s="681"/>
      <c r="G68" s="681"/>
      <c r="H68" s="681"/>
      <c r="I68" s="681"/>
      <c r="J68" s="682"/>
      <c r="K68" s="425">
        <v>7.0000000000000007E-2</v>
      </c>
      <c r="L68" s="683">
        <f>N61*K68</f>
        <v>47.67</v>
      </c>
      <c r="M68" s="683"/>
      <c r="N68" s="426"/>
      <c r="O68" s="423"/>
    </row>
    <row r="69" spans="2:15" ht="14.4" thickBot="1">
      <c r="B69" s="684" t="s">
        <v>58</v>
      </c>
      <c r="C69" s="685"/>
      <c r="D69" s="685"/>
      <c r="E69" s="685"/>
      <c r="F69" s="685"/>
      <c r="G69" s="685"/>
      <c r="H69" s="685"/>
      <c r="I69" s="685"/>
      <c r="J69" s="685"/>
      <c r="K69" s="685"/>
      <c r="L69" s="685"/>
      <c r="M69" s="685"/>
      <c r="N69" s="427">
        <f>ROUND(SUM(L66:M68),0)</f>
        <v>225</v>
      </c>
      <c r="O69" s="428"/>
    </row>
    <row r="70" spans="2:15" ht="14.4" thickBot="1">
      <c r="B70" s="686"/>
      <c r="C70" s="687"/>
      <c r="D70" s="687"/>
      <c r="E70" s="687"/>
      <c r="F70" s="687"/>
      <c r="G70" s="687"/>
      <c r="H70" s="687"/>
      <c r="I70" s="687"/>
      <c r="J70" s="687"/>
      <c r="K70" s="687"/>
      <c r="L70" s="687"/>
      <c r="M70" s="687"/>
      <c r="N70" s="688"/>
    </row>
    <row r="71" spans="2:15" ht="20.100000000000001" customHeight="1" thickBot="1">
      <c r="B71" s="689" t="s">
        <v>80</v>
      </c>
      <c r="C71" s="690"/>
      <c r="D71" s="690"/>
      <c r="E71" s="690"/>
      <c r="F71" s="690"/>
      <c r="G71" s="690"/>
      <c r="H71" s="690"/>
      <c r="I71" s="690"/>
      <c r="J71" s="690"/>
      <c r="K71" s="690"/>
      <c r="L71" s="690"/>
      <c r="M71" s="690"/>
      <c r="N71" s="420">
        <f>N61+N69</f>
        <v>906</v>
      </c>
      <c r="O71" s="428"/>
    </row>
    <row r="72" spans="2:15">
      <c r="B72" s="429"/>
      <c r="C72" s="430"/>
      <c r="D72" s="430"/>
      <c r="E72" s="430"/>
      <c r="F72" s="430"/>
      <c r="G72" s="430"/>
      <c r="H72" s="430"/>
      <c r="I72" s="430"/>
      <c r="J72" s="430"/>
      <c r="K72" s="430"/>
      <c r="L72" s="430"/>
      <c r="M72" s="430"/>
      <c r="N72" s="431"/>
    </row>
    <row r="73" spans="2:15">
      <c r="B73" s="432"/>
      <c r="C73" s="433"/>
      <c r="D73" s="433"/>
      <c r="E73" s="433"/>
      <c r="F73" s="433"/>
      <c r="G73" s="433"/>
      <c r="H73" s="433"/>
      <c r="I73" s="433"/>
      <c r="J73" s="433"/>
      <c r="K73" s="433"/>
      <c r="L73" s="433"/>
      <c r="M73" s="433"/>
      <c r="N73" s="434"/>
    </row>
    <row r="74" spans="2:15">
      <c r="B74" s="435"/>
      <c r="C74" s="436" t="s">
        <v>164</v>
      </c>
      <c r="D74" s="437"/>
      <c r="E74" s="438"/>
      <c r="F74" s="438"/>
      <c r="G74" s="438"/>
      <c r="H74" s="436"/>
      <c r="J74" s="439" t="s">
        <v>161</v>
      </c>
      <c r="K74" s="440"/>
      <c r="L74" s="440"/>
      <c r="M74" s="433"/>
      <c r="N74" s="434"/>
    </row>
    <row r="75" spans="2:15">
      <c r="B75" s="441"/>
      <c r="C75" s="442"/>
      <c r="D75" s="437"/>
      <c r="E75" s="438"/>
      <c r="F75" s="438"/>
      <c r="G75" s="438"/>
      <c r="H75" s="436"/>
      <c r="J75" s="440"/>
      <c r="K75" s="440"/>
      <c r="L75" s="440"/>
      <c r="M75" s="433"/>
      <c r="N75" s="434"/>
    </row>
    <row r="76" spans="2:15">
      <c r="B76" s="441"/>
      <c r="C76" s="442"/>
      <c r="D76" s="437"/>
      <c r="E76" s="438"/>
      <c r="F76" s="438"/>
      <c r="G76" s="438"/>
      <c r="H76" s="436"/>
      <c r="J76" s="436"/>
      <c r="K76" s="436"/>
      <c r="L76" s="436"/>
      <c r="M76" s="433"/>
      <c r="N76" s="434"/>
    </row>
    <row r="77" spans="2:15">
      <c r="B77" s="443"/>
      <c r="C77" s="444"/>
      <c r="D77" s="445"/>
      <c r="E77" s="445"/>
      <c r="F77" s="445"/>
      <c r="G77" s="445"/>
      <c r="H77" s="444"/>
      <c r="J77" s="444"/>
      <c r="K77" s="445"/>
      <c r="L77" s="445"/>
      <c r="M77" s="433"/>
      <c r="N77" s="434"/>
    </row>
    <row r="78" spans="2:15">
      <c r="B78" s="443"/>
      <c r="C78" s="444" t="s">
        <v>317</v>
      </c>
      <c r="D78" s="445"/>
      <c r="E78" s="445"/>
      <c r="F78" s="445"/>
      <c r="G78" s="445"/>
      <c r="H78" s="444"/>
      <c r="J78" s="444" t="s">
        <v>209</v>
      </c>
      <c r="K78" s="438"/>
      <c r="L78" s="438"/>
      <c r="M78" s="446"/>
      <c r="N78" s="447"/>
      <c r="O78" s="371"/>
    </row>
    <row r="79" spans="2:15" ht="17.399999999999999" customHeight="1">
      <c r="B79" s="448"/>
      <c r="C79" s="449" t="s">
        <v>166</v>
      </c>
      <c r="D79" s="438"/>
      <c r="E79" s="438"/>
      <c r="F79" s="438"/>
      <c r="G79" s="438"/>
      <c r="H79" s="450"/>
      <c r="J79" s="450" t="s">
        <v>163</v>
      </c>
      <c r="K79" s="433"/>
      <c r="L79" s="433"/>
      <c r="M79" s="433"/>
      <c r="N79" s="434"/>
    </row>
    <row r="80" spans="2:15" ht="17.25" customHeight="1">
      <c r="B80" s="451"/>
      <c r="C80" s="452"/>
      <c r="D80" s="452"/>
      <c r="E80" s="433"/>
      <c r="F80" s="433"/>
      <c r="G80" s="433"/>
      <c r="H80" s="433"/>
      <c r="I80" s="433"/>
      <c r="J80" s="666"/>
      <c r="K80" s="666"/>
      <c r="L80" s="666"/>
      <c r="M80" s="666"/>
      <c r="N80" s="667"/>
      <c r="O80" s="62"/>
    </row>
    <row r="81" spans="2:15" ht="18.75" customHeight="1" thickBot="1">
      <c r="B81" s="670"/>
      <c r="C81" s="671"/>
      <c r="D81" s="671"/>
      <c r="E81" s="453"/>
      <c r="F81" s="453"/>
      <c r="G81" s="453"/>
      <c r="H81" s="453"/>
      <c r="I81" s="453"/>
      <c r="J81" s="668"/>
      <c r="K81" s="668"/>
      <c r="L81" s="668"/>
      <c r="M81" s="668"/>
      <c r="N81" s="669"/>
      <c r="O81" s="62"/>
    </row>
    <row r="83" spans="2:15" ht="14.4" thickBot="1"/>
    <row r="84" spans="2:15">
      <c r="B84" s="356"/>
      <c r="C84" s="357"/>
      <c r="D84" s="357"/>
      <c r="E84" s="357"/>
      <c r="F84" s="357"/>
      <c r="G84" s="357"/>
      <c r="H84" s="357"/>
      <c r="I84" s="357"/>
      <c r="J84" s="357"/>
      <c r="K84" s="357"/>
      <c r="L84" s="357"/>
      <c r="M84" s="357"/>
      <c r="N84" s="358"/>
    </row>
    <row r="85" spans="2:15" ht="23.25" customHeight="1">
      <c r="B85" s="756"/>
      <c r="C85" s="757"/>
      <c r="D85" s="757"/>
      <c r="E85" s="757"/>
      <c r="N85" s="360"/>
    </row>
    <row r="86" spans="2:15">
      <c r="B86" s="353"/>
      <c r="C86" s="361"/>
      <c r="D86" s="354"/>
      <c r="E86" s="361"/>
      <c r="N86" s="360"/>
    </row>
    <row r="87" spans="2:15">
      <c r="B87" s="362"/>
      <c r="C87" s="363"/>
      <c r="D87" s="364"/>
      <c r="E87" s="363"/>
      <c r="N87" s="360"/>
    </row>
    <row r="88" spans="2:15">
      <c r="B88" s="758"/>
      <c r="C88" s="759"/>
      <c r="D88" s="759"/>
      <c r="E88" s="759"/>
      <c r="F88" s="759"/>
      <c r="G88" s="759"/>
      <c r="H88" s="759"/>
      <c r="I88" s="759"/>
      <c r="J88" s="759"/>
      <c r="K88" s="759"/>
      <c r="L88" s="759"/>
      <c r="M88" s="759"/>
      <c r="N88" s="760"/>
      <c r="O88" s="359"/>
    </row>
    <row r="89" spans="2:15" ht="14.4" thickBot="1">
      <c r="B89" s="365"/>
      <c r="N89" s="360"/>
    </row>
    <row r="90" spans="2:15">
      <c r="B90" s="761"/>
      <c r="C90" s="764"/>
      <c r="D90" s="764"/>
      <c r="E90" s="764"/>
      <c r="F90" s="764"/>
      <c r="G90" s="764"/>
      <c r="H90" s="764"/>
      <c r="I90" s="764"/>
      <c r="J90" s="764"/>
      <c r="K90" s="765"/>
      <c r="L90" s="765"/>
      <c r="M90" s="765"/>
      <c r="N90" s="766"/>
      <c r="O90" s="367"/>
    </row>
    <row r="91" spans="2:15">
      <c r="B91" s="762"/>
      <c r="C91" s="742" t="s">
        <v>200</v>
      </c>
      <c r="D91" s="742"/>
      <c r="E91" s="742"/>
      <c r="F91" s="742"/>
      <c r="G91" s="742"/>
      <c r="H91" s="742"/>
      <c r="I91" s="742"/>
      <c r="J91" s="742"/>
      <c r="K91" s="767"/>
      <c r="L91" s="767"/>
      <c r="M91" s="767"/>
      <c r="N91" s="768"/>
      <c r="O91" s="367"/>
    </row>
    <row r="92" spans="2:15">
      <c r="B92" s="762"/>
      <c r="C92" s="742" t="s">
        <v>201</v>
      </c>
      <c r="D92" s="742"/>
      <c r="E92" s="742"/>
      <c r="F92" s="742"/>
      <c r="G92" s="742"/>
      <c r="H92" s="742"/>
      <c r="I92" s="742"/>
      <c r="J92" s="742"/>
      <c r="K92" s="769" t="s">
        <v>38</v>
      </c>
      <c r="L92" s="769"/>
      <c r="M92" s="769"/>
      <c r="N92" s="770"/>
      <c r="O92" s="367"/>
    </row>
    <row r="93" spans="2:15" ht="15" customHeight="1">
      <c r="B93" s="762"/>
      <c r="C93" s="772" t="s">
        <v>202</v>
      </c>
      <c r="D93" s="772"/>
      <c r="E93" s="772"/>
      <c r="F93" s="772"/>
      <c r="G93" s="772"/>
      <c r="H93" s="772"/>
      <c r="I93" s="772"/>
      <c r="J93" s="772"/>
      <c r="K93" s="735"/>
      <c r="L93" s="735"/>
      <c r="M93" s="735"/>
      <c r="N93" s="771"/>
      <c r="O93" s="371"/>
    </row>
    <row r="94" spans="2:15" ht="12.75" customHeight="1">
      <c r="B94" s="762"/>
      <c r="C94" s="772"/>
      <c r="D94" s="772"/>
      <c r="E94" s="772"/>
      <c r="F94" s="772"/>
      <c r="G94" s="772"/>
      <c r="H94" s="772"/>
      <c r="I94" s="772"/>
      <c r="J94" s="772"/>
      <c r="K94" s="769" t="s">
        <v>40</v>
      </c>
      <c r="L94" s="769">
        <v>2</v>
      </c>
      <c r="M94" s="769" t="s">
        <v>41</v>
      </c>
      <c r="N94" s="770">
        <f>$N$12</f>
        <v>13</v>
      </c>
      <c r="O94" s="367"/>
    </row>
    <row r="95" spans="2:15" ht="13.5" customHeight="1">
      <c r="B95" s="762"/>
      <c r="C95" s="772"/>
      <c r="D95" s="772"/>
      <c r="E95" s="772"/>
      <c r="F95" s="772"/>
      <c r="G95" s="772"/>
      <c r="H95" s="772"/>
      <c r="I95" s="772"/>
      <c r="J95" s="772"/>
      <c r="K95" s="769"/>
      <c r="L95" s="769"/>
      <c r="M95" s="769"/>
      <c r="N95" s="770"/>
      <c r="O95" s="367"/>
    </row>
    <row r="96" spans="2:15" ht="14.4" thickBot="1">
      <c r="B96" s="763"/>
      <c r="C96" s="775" t="s">
        <v>42</v>
      </c>
      <c r="D96" s="775"/>
      <c r="E96" s="775"/>
      <c r="F96" s="775"/>
      <c r="G96" s="775"/>
      <c r="H96" s="775"/>
      <c r="I96" s="775"/>
      <c r="J96" s="775"/>
      <c r="K96" s="773"/>
      <c r="L96" s="773"/>
      <c r="M96" s="773"/>
      <c r="N96" s="774"/>
      <c r="O96" s="367"/>
    </row>
    <row r="97" spans="2:15">
      <c r="B97" s="372"/>
      <c r="C97" s="366"/>
      <c r="D97" s="366"/>
      <c r="E97" s="366"/>
      <c r="F97" s="366"/>
      <c r="G97" s="366"/>
      <c r="H97" s="366"/>
      <c r="I97" s="366"/>
      <c r="J97" s="366"/>
      <c r="K97" s="366"/>
      <c r="L97" s="357"/>
      <c r="M97" s="357"/>
      <c r="N97" s="358"/>
    </row>
    <row r="98" spans="2:15">
      <c r="B98" s="373"/>
      <c r="C98" s="368"/>
      <c r="D98" s="368"/>
      <c r="E98" s="368"/>
      <c r="F98" s="368"/>
      <c r="G98" s="368"/>
      <c r="H98" s="368"/>
      <c r="I98" s="368"/>
      <c r="J98" s="368"/>
      <c r="K98" s="735" t="s">
        <v>43</v>
      </c>
      <c r="L98" s="369" t="s">
        <v>44</v>
      </c>
      <c r="M98" s="369" t="s">
        <v>45</v>
      </c>
      <c r="N98" s="370" t="s">
        <v>46</v>
      </c>
      <c r="O98" s="371"/>
    </row>
    <row r="99" spans="2:15">
      <c r="B99" s="373"/>
      <c r="C99" s="368"/>
      <c r="D99" s="368"/>
      <c r="E99" s="368"/>
      <c r="F99" s="368"/>
      <c r="G99" s="368"/>
      <c r="H99" s="368"/>
      <c r="I99" s="368"/>
      <c r="J99" s="368"/>
      <c r="K99" s="735"/>
      <c r="L99" s="63">
        <f>+$L$17</f>
        <v>22</v>
      </c>
      <c r="M99" s="63">
        <f>+$M$17</f>
        <v>9</v>
      </c>
      <c r="N99" s="64">
        <f>+$N$17</f>
        <v>2026</v>
      </c>
      <c r="O99" s="374"/>
    </row>
    <row r="100" spans="2:15" ht="18" customHeight="1">
      <c r="B100" s="741"/>
      <c r="C100" s="742"/>
      <c r="D100" s="742"/>
      <c r="E100" s="742"/>
      <c r="F100" s="368"/>
      <c r="G100" s="368"/>
      <c r="H100" s="368"/>
      <c r="J100" s="368"/>
      <c r="K100" s="62"/>
      <c r="N100" s="65"/>
      <c r="O100" s="374"/>
    </row>
    <row r="101" spans="2:15">
      <c r="B101" s="375"/>
      <c r="C101" s="371"/>
      <c r="D101" s="371"/>
      <c r="E101" s="371"/>
      <c r="F101" s="371"/>
      <c r="G101" s="371"/>
      <c r="H101" s="371"/>
      <c r="I101" s="371"/>
      <c r="J101" s="371"/>
      <c r="K101" s="371"/>
      <c r="L101" s="371"/>
      <c r="M101" s="371"/>
      <c r="N101" s="376"/>
      <c r="O101" s="371"/>
    </row>
    <row r="102" spans="2:15" ht="52.8" customHeight="1">
      <c r="B102" s="365"/>
      <c r="C102" s="757" t="s">
        <v>264</v>
      </c>
      <c r="D102" s="757"/>
      <c r="E102" s="757"/>
      <c r="F102" s="757"/>
      <c r="G102" s="757"/>
      <c r="H102" s="757"/>
      <c r="I102" s="757"/>
      <c r="J102" s="757"/>
      <c r="K102" s="757"/>
      <c r="L102" s="757"/>
      <c r="M102" s="757"/>
      <c r="N102" s="791"/>
    </row>
    <row r="103" spans="2:15" ht="14.4" thickBot="1">
      <c r="B103" s="377"/>
      <c r="C103" s="378"/>
      <c r="D103" s="378"/>
      <c r="E103" s="378"/>
      <c r="F103" s="378"/>
      <c r="G103" s="378"/>
      <c r="H103" s="378"/>
      <c r="I103" s="378"/>
      <c r="J103" s="378"/>
      <c r="K103" s="378"/>
      <c r="L103" s="378"/>
      <c r="M103" s="378"/>
      <c r="N103" s="379"/>
    </row>
    <row r="104" spans="2:15" ht="15" customHeight="1">
      <c r="B104" s="743" t="s">
        <v>49</v>
      </c>
      <c r="C104" s="744"/>
      <c r="D104" s="744"/>
      <c r="E104" s="744"/>
      <c r="F104" s="744"/>
      <c r="G104" s="744"/>
      <c r="H104" s="744"/>
      <c r="I104" s="744"/>
      <c r="J104" s="744"/>
      <c r="K104" s="744"/>
      <c r="L104" s="744"/>
      <c r="M104" s="744"/>
      <c r="N104" s="745"/>
      <c r="O104" s="380"/>
    </row>
    <row r="105" spans="2:15" ht="15" customHeight="1" thickBot="1">
      <c r="B105" s="746"/>
      <c r="C105" s="747"/>
      <c r="D105" s="747"/>
      <c r="E105" s="747"/>
      <c r="F105" s="747"/>
      <c r="G105" s="747"/>
      <c r="H105" s="747"/>
      <c r="I105" s="747"/>
      <c r="J105" s="747"/>
      <c r="K105" s="747"/>
      <c r="L105" s="747"/>
      <c r="M105" s="747"/>
      <c r="N105" s="748"/>
    </row>
    <row r="106" spans="2:15" ht="20.100000000000001" customHeight="1">
      <c r="B106" s="381" t="s">
        <v>50</v>
      </c>
      <c r="C106" s="749" t="s">
        <v>11</v>
      </c>
      <c r="D106" s="749"/>
      <c r="E106" s="749"/>
      <c r="F106" s="749"/>
      <c r="G106" s="749"/>
      <c r="H106" s="749"/>
      <c r="I106" s="749"/>
      <c r="J106" s="749"/>
      <c r="K106" s="749"/>
      <c r="L106" s="750" t="s">
        <v>51</v>
      </c>
      <c r="M106" s="750"/>
      <c r="N106" s="382" t="s">
        <v>13</v>
      </c>
      <c r="O106" s="368"/>
    </row>
    <row r="107" spans="2:15" ht="20.100000000000001" customHeight="1" thickBot="1">
      <c r="B107" s="383" t="str">
        <f>+'PRESUPUESTO OFICIAL (Entidad.)'!D10</f>
        <v>1.2</v>
      </c>
      <c r="C107" s="751" t="str">
        <f>+'PRESUPUESTO OFICIAL (Entidad.)'!E10</f>
        <v>DESMONTE DE MADERA EXISTENTE (TABLAS, DURMIENTES Y LARGUEROS)</v>
      </c>
      <c r="D107" s="751"/>
      <c r="E107" s="751"/>
      <c r="F107" s="751"/>
      <c r="G107" s="751"/>
      <c r="H107" s="751"/>
      <c r="I107" s="751"/>
      <c r="J107" s="751"/>
      <c r="K107" s="751"/>
      <c r="L107" s="751" t="str">
        <f>+'PRESUPUESTO OFICIAL (Entidad.)'!F10</f>
        <v>M2</v>
      </c>
      <c r="M107" s="751"/>
      <c r="N107" s="384">
        <v>1</v>
      </c>
      <c r="O107" s="385"/>
    </row>
    <row r="108" spans="2:15">
      <c r="B108" s="752" t="s">
        <v>52</v>
      </c>
      <c r="C108" s="753"/>
      <c r="D108" s="753"/>
      <c r="E108" s="753"/>
      <c r="F108" s="753"/>
      <c r="G108" s="753"/>
      <c r="H108" s="753"/>
      <c r="I108" s="753"/>
      <c r="J108" s="753"/>
      <c r="K108" s="753"/>
      <c r="L108" s="753"/>
      <c r="M108" s="753"/>
      <c r="N108" s="754"/>
      <c r="O108" s="354"/>
    </row>
    <row r="109" spans="2:15">
      <c r="B109" s="703"/>
      <c r="C109" s="704"/>
      <c r="D109" s="704"/>
      <c r="E109" s="704"/>
      <c r="F109" s="704"/>
      <c r="G109" s="704"/>
      <c r="H109" s="704"/>
      <c r="I109" s="704"/>
      <c r="J109" s="704"/>
      <c r="K109" s="704"/>
      <c r="L109" s="704"/>
      <c r="M109" s="704"/>
      <c r="N109" s="705"/>
      <c r="O109" s="354"/>
    </row>
    <row r="110" spans="2:15" ht="14.4" thickBot="1">
      <c r="B110" s="706"/>
      <c r="C110" s="707"/>
      <c r="D110" s="707"/>
      <c r="E110" s="707"/>
      <c r="F110" s="707"/>
      <c r="G110" s="707"/>
      <c r="H110" s="707"/>
      <c r="I110" s="707"/>
      <c r="J110" s="707"/>
      <c r="K110" s="707"/>
      <c r="L110" s="707"/>
      <c r="M110" s="707"/>
      <c r="N110" s="708"/>
      <c r="O110" s="354"/>
    </row>
    <row r="111" spans="2:15" ht="20.100000000000001" customHeight="1" thickBot="1">
      <c r="B111" s="709" t="s">
        <v>11</v>
      </c>
      <c r="C111" s="755"/>
      <c r="D111" s="755"/>
      <c r="E111" s="755"/>
      <c r="F111" s="755"/>
      <c r="G111" s="710" t="s">
        <v>53</v>
      </c>
      <c r="H111" s="755"/>
      <c r="I111" s="710" t="s">
        <v>54</v>
      </c>
      <c r="J111" s="710"/>
      <c r="K111" s="386" t="s">
        <v>55</v>
      </c>
      <c r="L111" s="710" t="s">
        <v>56</v>
      </c>
      <c r="M111" s="710"/>
      <c r="N111" s="387" t="s">
        <v>57</v>
      </c>
      <c r="O111" s="368"/>
    </row>
    <row r="112" spans="2:15">
      <c r="B112" s="712" t="s">
        <v>203</v>
      </c>
      <c r="C112" s="713" t="s">
        <v>203</v>
      </c>
      <c r="D112" s="713" t="s">
        <v>203</v>
      </c>
      <c r="E112" s="713" t="s">
        <v>203</v>
      </c>
      <c r="F112" s="713" t="s">
        <v>203</v>
      </c>
      <c r="G112" s="713"/>
      <c r="H112" s="713"/>
      <c r="I112" s="731" t="s">
        <v>204</v>
      </c>
      <c r="J112" s="731" t="s">
        <v>204</v>
      </c>
      <c r="K112" s="388">
        <f>N141</f>
        <v>7252.3966666666665</v>
      </c>
      <c r="L112" s="732">
        <v>0.1</v>
      </c>
      <c r="M112" s="732">
        <v>0.1</v>
      </c>
      <c r="N112" s="390">
        <f>K112*L112</f>
        <v>725.23966666666672</v>
      </c>
      <c r="O112" s="391"/>
    </row>
    <row r="113" spans="2:15">
      <c r="B113" s="733" t="s">
        <v>222</v>
      </c>
      <c r="C113" s="734"/>
      <c r="D113" s="734"/>
      <c r="E113" s="734"/>
      <c r="F113" s="734"/>
      <c r="G113" s="720"/>
      <c r="H113" s="720"/>
      <c r="I113" s="735" t="s">
        <v>205</v>
      </c>
      <c r="J113" s="735" t="s">
        <v>204</v>
      </c>
      <c r="K113" s="392">
        <v>149960</v>
      </c>
      <c r="L113" s="736">
        <f>+L138</f>
        <v>45</v>
      </c>
      <c r="M113" s="735">
        <v>100</v>
      </c>
      <c r="N113" s="390">
        <f>K113/L113</f>
        <v>3332.4444444444443</v>
      </c>
      <c r="O113" s="391"/>
    </row>
    <row r="114" spans="2:15" ht="14.4" thickBot="1">
      <c r="B114" s="715"/>
      <c r="C114" s="716"/>
      <c r="D114" s="716"/>
      <c r="E114" s="716"/>
      <c r="F114" s="716"/>
      <c r="G114" s="716"/>
      <c r="H114" s="716"/>
      <c r="I114" s="716"/>
      <c r="J114" s="716"/>
      <c r="K114" s="395"/>
      <c r="L114" s="786"/>
      <c r="M114" s="786"/>
      <c r="N114" s="396"/>
      <c r="O114" s="391"/>
    </row>
    <row r="115" spans="2:15" ht="14.4" thickBot="1">
      <c r="B115" s="684" t="s">
        <v>58</v>
      </c>
      <c r="C115" s="685"/>
      <c r="D115" s="685"/>
      <c r="E115" s="685"/>
      <c r="F115" s="685"/>
      <c r="G115" s="685"/>
      <c r="H115" s="685"/>
      <c r="I115" s="685"/>
      <c r="J115" s="685"/>
      <c r="K115" s="685"/>
      <c r="L115" s="685"/>
      <c r="M115" s="685"/>
      <c r="N115" s="397">
        <f>SUM(N112:N113)</f>
        <v>4057.6841111111112</v>
      </c>
      <c r="O115" s="398"/>
    </row>
    <row r="116" spans="2:15" ht="13.5" customHeight="1">
      <c r="B116" s="700" t="s">
        <v>59</v>
      </c>
      <c r="C116" s="701"/>
      <c r="D116" s="701"/>
      <c r="E116" s="701"/>
      <c r="F116" s="701"/>
      <c r="G116" s="701"/>
      <c r="H116" s="701"/>
      <c r="I116" s="701"/>
      <c r="J116" s="701"/>
      <c r="K116" s="701"/>
      <c r="L116" s="701"/>
      <c r="M116" s="701"/>
      <c r="N116" s="702"/>
      <c r="O116" s="354"/>
    </row>
    <row r="117" spans="2:15">
      <c r="B117" s="703"/>
      <c r="C117" s="704"/>
      <c r="D117" s="704"/>
      <c r="E117" s="704"/>
      <c r="F117" s="704"/>
      <c r="G117" s="704"/>
      <c r="H117" s="704"/>
      <c r="I117" s="704"/>
      <c r="J117" s="704"/>
      <c r="K117" s="704"/>
      <c r="L117" s="704"/>
      <c r="M117" s="704"/>
      <c r="N117" s="705"/>
      <c r="O117" s="354"/>
    </row>
    <row r="118" spans="2:15" ht="14.4" thickBot="1">
      <c r="B118" s="706"/>
      <c r="C118" s="707"/>
      <c r="D118" s="707"/>
      <c r="E118" s="707"/>
      <c r="F118" s="707"/>
      <c r="G118" s="707"/>
      <c r="H118" s="707"/>
      <c r="I118" s="707"/>
      <c r="J118" s="707"/>
      <c r="K118" s="707"/>
      <c r="L118" s="707"/>
      <c r="M118" s="707"/>
      <c r="N118" s="708"/>
      <c r="O118" s="354"/>
    </row>
    <row r="119" spans="2:15" ht="20.100000000000001" customHeight="1" thickBot="1">
      <c r="B119" s="709" t="s">
        <v>11</v>
      </c>
      <c r="C119" s="710"/>
      <c r="D119" s="710"/>
      <c r="E119" s="710"/>
      <c r="F119" s="710"/>
      <c r="G119" s="710"/>
      <c r="H119" s="710"/>
      <c r="I119" s="710"/>
      <c r="J119" s="386" t="s">
        <v>51</v>
      </c>
      <c r="K119" s="386" t="s">
        <v>13</v>
      </c>
      <c r="L119" s="710" t="s">
        <v>60</v>
      </c>
      <c r="M119" s="710"/>
      <c r="N119" s="387" t="s">
        <v>57</v>
      </c>
      <c r="O119" s="368"/>
    </row>
    <row r="120" spans="2:15">
      <c r="B120" s="792"/>
      <c r="C120" s="793"/>
      <c r="D120" s="793"/>
      <c r="E120" s="793"/>
      <c r="F120" s="793"/>
      <c r="G120" s="793"/>
      <c r="H120" s="793"/>
      <c r="I120" s="794"/>
      <c r="J120" s="351"/>
      <c r="K120" s="406"/>
      <c r="L120" s="724"/>
      <c r="M120" s="725"/>
      <c r="N120" s="400"/>
      <c r="O120" s="391"/>
    </row>
    <row r="121" spans="2:15">
      <c r="B121" s="726"/>
      <c r="C121" s="727"/>
      <c r="D121" s="727"/>
      <c r="E121" s="727"/>
      <c r="F121" s="727"/>
      <c r="G121" s="727"/>
      <c r="H121" s="727"/>
      <c r="I121" s="728"/>
      <c r="J121" s="369"/>
      <c r="K121" s="494"/>
      <c r="L121" s="729"/>
      <c r="M121" s="730"/>
      <c r="N121" s="400"/>
      <c r="O121" s="391"/>
    </row>
    <row r="122" spans="2:15">
      <c r="B122" s="726"/>
      <c r="C122" s="727"/>
      <c r="D122" s="727"/>
      <c r="E122" s="727"/>
      <c r="F122" s="727"/>
      <c r="G122" s="727"/>
      <c r="H122" s="727"/>
      <c r="I122" s="728"/>
      <c r="J122" s="369"/>
      <c r="K122" s="401"/>
      <c r="L122" s="729"/>
      <c r="M122" s="730"/>
      <c r="N122" s="402"/>
      <c r="O122" s="391"/>
    </row>
    <row r="123" spans="2:15">
      <c r="B123" s="719"/>
      <c r="C123" s="720" t="s">
        <v>206</v>
      </c>
      <c r="D123" s="720" t="s">
        <v>206</v>
      </c>
      <c r="E123" s="720" t="s">
        <v>206</v>
      </c>
      <c r="F123" s="720" t="s">
        <v>206</v>
      </c>
      <c r="G123" s="720" t="s">
        <v>206</v>
      </c>
      <c r="H123" s="720" t="s">
        <v>206</v>
      </c>
      <c r="I123" s="720" t="s">
        <v>206</v>
      </c>
      <c r="J123" s="369"/>
      <c r="K123" s="401"/>
      <c r="L123" s="679"/>
      <c r="M123" s="679">
        <v>6500</v>
      </c>
      <c r="N123" s="393"/>
      <c r="O123" s="391"/>
    </row>
    <row r="124" spans="2:15">
      <c r="B124" s="719"/>
      <c r="C124" s="720"/>
      <c r="D124" s="720"/>
      <c r="E124" s="720"/>
      <c r="F124" s="720"/>
      <c r="G124" s="720"/>
      <c r="H124" s="720"/>
      <c r="I124" s="720"/>
      <c r="J124" s="369"/>
      <c r="K124" s="401"/>
      <c r="L124" s="679"/>
      <c r="M124" s="679"/>
      <c r="N124" s="393"/>
      <c r="O124" s="391"/>
    </row>
    <row r="125" spans="2:15" ht="14.4" thickBot="1">
      <c r="B125" s="715"/>
      <c r="C125" s="716"/>
      <c r="D125" s="716"/>
      <c r="E125" s="716"/>
      <c r="F125" s="716"/>
      <c r="G125" s="716"/>
      <c r="H125" s="716"/>
      <c r="I125" s="716"/>
      <c r="J125" s="403" t="s">
        <v>207</v>
      </c>
      <c r="K125" s="394">
        <v>0.05</v>
      </c>
      <c r="L125" s="683">
        <f>SUM(N120:N123)</f>
        <v>0</v>
      </c>
      <c r="M125" s="683"/>
      <c r="N125" s="404">
        <f>ROUND(L125*K125,2)</f>
        <v>0</v>
      </c>
      <c r="O125" s="391"/>
    </row>
    <row r="126" spans="2:15" ht="14.4" thickBot="1">
      <c r="B126" s="684" t="s">
        <v>58</v>
      </c>
      <c r="C126" s="685"/>
      <c r="D126" s="685"/>
      <c r="E126" s="685"/>
      <c r="F126" s="685"/>
      <c r="G126" s="685"/>
      <c r="H126" s="685"/>
      <c r="I126" s="685"/>
      <c r="J126" s="685"/>
      <c r="K126" s="685"/>
      <c r="L126" s="685"/>
      <c r="M126" s="685"/>
      <c r="N126" s="397">
        <f>SUM(N120:N125)</f>
        <v>0</v>
      </c>
      <c r="O126" s="391"/>
    </row>
    <row r="127" spans="2:15">
      <c r="B127" s="700" t="s">
        <v>61</v>
      </c>
      <c r="C127" s="701"/>
      <c r="D127" s="701"/>
      <c r="E127" s="701"/>
      <c r="F127" s="701"/>
      <c r="G127" s="701"/>
      <c r="H127" s="701"/>
      <c r="I127" s="701"/>
      <c r="J127" s="701"/>
      <c r="K127" s="701"/>
      <c r="L127" s="701"/>
      <c r="M127" s="701"/>
      <c r="N127" s="702"/>
      <c r="O127" s="354"/>
    </row>
    <row r="128" spans="2:15">
      <c r="B128" s="703"/>
      <c r="C128" s="704"/>
      <c r="D128" s="704"/>
      <c r="E128" s="704"/>
      <c r="F128" s="704"/>
      <c r="G128" s="704"/>
      <c r="H128" s="704"/>
      <c r="I128" s="704"/>
      <c r="J128" s="704"/>
      <c r="K128" s="704"/>
      <c r="L128" s="704"/>
      <c r="M128" s="704"/>
      <c r="N128" s="705"/>
      <c r="O128" s="354"/>
    </row>
    <row r="129" spans="2:16" ht="14.4" thickBot="1">
      <c r="B129" s="706"/>
      <c r="C129" s="707"/>
      <c r="D129" s="707"/>
      <c r="E129" s="707"/>
      <c r="F129" s="707"/>
      <c r="G129" s="707"/>
      <c r="H129" s="707"/>
      <c r="I129" s="707"/>
      <c r="J129" s="707"/>
      <c r="K129" s="707"/>
      <c r="L129" s="707"/>
      <c r="M129" s="707"/>
      <c r="N129" s="708"/>
      <c r="O129" s="354"/>
    </row>
    <row r="130" spans="2:16" ht="20.100000000000001" customHeight="1" thickBot="1">
      <c r="B130" s="709" t="s">
        <v>62</v>
      </c>
      <c r="C130" s="710"/>
      <c r="D130" s="710"/>
      <c r="E130" s="710"/>
      <c r="F130" s="710"/>
      <c r="G130" s="710"/>
      <c r="H130" s="710"/>
      <c r="I130" s="386" t="s">
        <v>63</v>
      </c>
      <c r="J130" s="386" t="s">
        <v>64</v>
      </c>
      <c r="K130" s="405" t="s">
        <v>65</v>
      </c>
      <c r="L130" s="710" t="s">
        <v>66</v>
      </c>
      <c r="M130" s="710"/>
      <c r="N130" s="387" t="s">
        <v>57</v>
      </c>
      <c r="O130" s="368"/>
    </row>
    <row r="131" spans="2:16">
      <c r="B131" s="712"/>
      <c r="C131" s="713"/>
      <c r="D131" s="713"/>
      <c r="E131" s="713"/>
      <c r="F131" s="713"/>
      <c r="G131" s="713"/>
      <c r="H131" s="713"/>
      <c r="I131" s="406"/>
      <c r="J131" s="406"/>
      <c r="K131" s="406"/>
      <c r="L131" s="714"/>
      <c r="M131" s="714"/>
      <c r="N131" s="407"/>
      <c r="O131" s="391"/>
    </row>
    <row r="132" spans="2:16" ht="14.4" thickBot="1">
      <c r="B132" s="715"/>
      <c r="C132" s="716"/>
      <c r="D132" s="716"/>
      <c r="E132" s="716"/>
      <c r="F132" s="716"/>
      <c r="G132" s="716"/>
      <c r="H132" s="716"/>
      <c r="I132" s="394"/>
      <c r="J132" s="394"/>
      <c r="K132" s="394"/>
      <c r="L132" s="787"/>
      <c r="M132" s="787"/>
      <c r="N132" s="396"/>
      <c r="O132" s="391"/>
    </row>
    <row r="133" spans="2:16" ht="14.4" thickBot="1">
      <c r="B133" s="684" t="s">
        <v>58</v>
      </c>
      <c r="C133" s="685"/>
      <c r="D133" s="685"/>
      <c r="E133" s="685"/>
      <c r="F133" s="685"/>
      <c r="G133" s="685"/>
      <c r="H133" s="685"/>
      <c r="I133" s="685"/>
      <c r="J133" s="685"/>
      <c r="K133" s="685"/>
      <c r="L133" s="685"/>
      <c r="M133" s="685"/>
      <c r="N133" s="408"/>
      <c r="O133" s="398"/>
    </row>
    <row r="134" spans="2:16">
      <c r="B134" s="700" t="s">
        <v>67</v>
      </c>
      <c r="C134" s="701"/>
      <c r="D134" s="701"/>
      <c r="E134" s="701"/>
      <c r="F134" s="701"/>
      <c r="G134" s="701"/>
      <c r="H134" s="701"/>
      <c r="I134" s="701"/>
      <c r="J134" s="701"/>
      <c r="K134" s="701"/>
      <c r="L134" s="701"/>
      <c r="M134" s="701"/>
      <c r="N134" s="702"/>
      <c r="O134" s="354"/>
    </row>
    <row r="135" spans="2:16">
      <c r="B135" s="703"/>
      <c r="C135" s="704"/>
      <c r="D135" s="704"/>
      <c r="E135" s="704"/>
      <c r="F135" s="704"/>
      <c r="G135" s="704"/>
      <c r="H135" s="704"/>
      <c r="I135" s="704"/>
      <c r="J135" s="704"/>
      <c r="K135" s="704"/>
      <c r="L135" s="704"/>
      <c r="M135" s="704"/>
      <c r="N135" s="705"/>
      <c r="O135" s="354"/>
    </row>
    <row r="136" spans="2:16" ht="14.4" thickBot="1">
      <c r="B136" s="706"/>
      <c r="C136" s="707"/>
      <c r="D136" s="707"/>
      <c r="E136" s="707"/>
      <c r="F136" s="707"/>
      <c r="G136" s="707"/>
      <c r="H136" s="707"/>
      <c r="I136" s="707"/>
      <c r="J136" s="707"/>
      <c r="K136" s="707"/>
      <c r="L136" s="707"/>
      <c r="M136" s="707"/>
      <c r="N136" s="708"/>
      <c r="O136" s="354"/>
    </row>
    <row r="137" spans="2:16" ht="32.1" customHeight="1" thickBot="1">
      <c r="B137" s="709" t="s">
        <v>68</v>
      </c>
      <c r="C137" s="710"/>
      <c r="D137" s="710"/>
      <c r="E137" s="710"/>
      <c r="F137" s="710"/>
      <c r="G137" s="710"/>
      <c r="H137" s="710"/>
      <c r="I137" s="386" t="s">
        <v>69</v>
      </c>
      <c r="J137" s="409" t="s">
        <v>70</v>
      </c>
      <c r="K137" s="409" t="s">
        <v>71</v>
      </c>
      <c r="L137" s="711" t="s">
        <v>56</v>
      </c>
      <c r="M137" s="711"/>
      <c r="N137" s="410" t="s">
        <v>57</v>
      </c>
      <c r="O137" s="352"/>
    </row>
    <row r="138" spans="2:16">
      <c r="B138" s="717" t="s">
        <v>223</v>
      </c>
      <c r="C138" s="718" t="s">
        <v>208</v>
      </c>
      <c r="D138" s="718" t="s">
        <v>208</v>
      </c>
      <c r="E138" s="718" t="s">
        <v>208</v>
      </c>
      <c r="F138" s="718" t="s">
        <v>208</v>
      </c>
      <c r="G138" s="718" t="s">
        <v>208</v>
      </c>
      <c r="H138" s="718" t="s">
        <v>208</v>
      </c>
      <c r="I138" s="411">
        <v>71433</v>
      </c>
      <c r="J138" s="389">
        <v>0.95</v>
      </c>
      <c r="K138" s="412">
        <f>+I138*(1+J138)</f>
        <v>139294.35</v>
      </c>
      <c r="L138" s="693">
        <v>45</v>
      </c>
      <c r="M138" s="693"/>
      <c r="N138" s="495">
        <f>K138/L138</f>
        <v>3095.4300000000003</v>
      </c>
      <c r="O138" s="413"/>
      <c r="P138" s="414"/>
    </row>
    <row r="139" spans="2:16">
      <c r="B139" s="691" t="s">
        <v>229</v>
      </c>
      <c r="C139" s="692"/>
      <c r="D139" s="692"/>
      <c r="E139" s="692"/>
      <c r="F139" s="692"/>
      <c r="G139" s="692"/>
      <c r="H139" s="692"/>
      <c r="I139" s="415">
        <v>95930</v>
      </c>
      <c r="J139" s="389">
        <v>0.95</v>
      </c>
      <c r="K139" s="412">
        <f>+I139*(1+J139)</f>
        <v>187063.5</v>
      </c>
      <c r="L139" s="693">
        <f>+L138</f>
        <v>45</v>
      </c>
      <c r="M139" s="693"/>
      <c r="N139" s="495">
        <f>K139/L139</f>
        <v>4156.9666666666662</v>
      </c>
      <c r="O139" s="413"/>
      <c r="P139" s="414"/>
    </row>
    <row r="140" spans="2:16" ht="14.4" thickBot="1">
      <c r="B140" s="694"/>
      <c r="C140" s="695"/>
      <c r="D140" s="695"/>
      <c r="E140" s="695"/>
      <c r="F140" s="695"/>
      <c r="G140" s="695"/>
      <c r="H140" s="695"/>
      <c r="I140" s="695"/>
      <c r="J140" s="695"/>
      <c r="K140" s="695"/>
      <c r="L140" s="695"/>
      <c r="M140" s="695"/>
      <c r="N140" s="696"/>
      <c r="O140" s="391"/>
    </row>
    <row r="141" spans="2:16" ht="14.4" thickBot="1">
      <c r="B141" s="684" t="s">
        <v>58</v>
      </c>
      <c r="C141" s="685"/>
      <c r="D141" s="685"/>
      <c r="E141" s="685"/>
      <c r="F141" s="685"/>
      <c r="G141" s="685"/>
      <c r="H141" s="685"/>
      <c r="I141" s="685"/>
      <c r="J141" s="685"/>
      <c r="K141" s="685"/>
      <c r="L141" s="685"/>
      <c r="M141" s="685"/>
      <c r="N141" s="419">
        <f>SUM(N138:N139)</f>
        <v>7252.3966666666665</v>
      </c>
      <c r="O141" s="391"/>
      <c r="P141" s="414"/>
    </row>
    <row r="142" spans="2:16" ht="14.4" thickBot="1">
      <c r="B142" s="697"/>
      <c r="C142" s="698"/>
      <c r="D142" s="698"/>
      <c r="E142" s="698"/>
      <c r="F142" s="698"/>
      <c r="G142" s="698"/>
      <c r="H142" s="698"/>
      <c r="I142" s="698"/>
      <c r="J142" s="698"/>
      <c r="K142" s="698"/>
      <c r="L142" s="698"/>
      <c r="M142" s="698"/>
      <c r="N142" s="699"/>
    </row>
    <row r="143" spans="2:16" ht="20.100000000000001" customHeight="1" thickBot="1">
      <c r="B143" s="689" t="s">
        <v>72</v>
      </c>
      <c r="C143" s="690"/>
      <c r="D143" s="690"/>
      <c r="E143" s="690"/>
      <c r="F143" s="690"/>
      <c r="G143" s="690"/>
      <c r="H143" s="690"/>
      <c r="I143" s="690"/>
      <c r="J143" s="690"/>
      <c r="K143" s="690"/>
      <c r="L143" s="690"/>
      <c r="M143" s="690"/>
      <c r="N143" s="420">
        <f>ROUND(N115+N126+N133+N141,0)</f>
        <v>11310</v>
      </c>
      <c r="O143" s="421"/>
    </row>
    <row r="144" spans="2:16">
      <c r="B144" s="700" t="s">
        <v>73</v>
      </c>
      <c r="C144" s="701"/>
      <c r="D144" s="701"/>
      <c r="E144" s="701"/>
      <c r="F144" s="701"/>
      <c r="G144" s="701"/>
      <c r="H144" s="701"/>
      <c r="I144" s="701"/>
      <c r="J144" s="701"/>
      <c r="K144" s="701"/>
      <c r="L144" s="701"/>
      <c r="M144" s="701"/>
      <c r="N144" s="702"/>
      <c r="O144" s="354"/>
    </row>
    <row r="145" spans="2:15">
      <c r="B145" s="703"/>
      <c r="C145" s="704"/>
      <c r="D145" s="704"/>
      <c r="E145" s="704"/>
      <c r="F145" s="704"/>
      <c r="G145" s="704"/>
      <c r="H145" s="704"/>
      <c r="I145" s="704"/>
      <c r="J145" s="704"/>
      <c r="K145" s="704"/>
      <c r="L145" s="704"/>
      <c r="M145" s="704"/>
      <c r="N145" s="705"/>
      <c r="O145" s="354"/>
    </row>
    <row r="146" spans="2:15" ht="14.4" thickBot="1">
      <c r="B146" s="706"/>
      <c r="C146" s="707"/>
      <c r="D146" s="707"/>
      <c r="E146" s="707"/>
      <c r="F146" s="707"/>
      <c r="G146" s="707"/>
      <c r="H146" s="707"/>
      <c r="I146" s="707"/>
      <c r="J146" s="707"/>
      <c r="K146" s="707"/>
      <c r="L146" s="707"/>
      <c r="M146" s="707"/>
      <c r="N146" s="708"/>
      <c r="O146" s="354"/>
    </row>
    <row r="147" spans="2:15" ht="20.100000000000001" customHeight="1" thickBot="1">
      <c r="B147" s="709" t="s">
        <v>74</v>
      </c>
      <c r="C147" s="710"/>
      <c r="D147" s="710"/>
      <c r="E147" s="710"/>
      <c r="F147" s="710"/>
      <c r="G147" s="710"/>
      <c r="H147" s="710"/>
      <c r="I147" s="386"/>
      <c r="J147" s="409"/>
      <c r="K147" s="409" t="s">
        <v>75</v>
      </c>
      <c r="L147" s="711" t="s">
        <v>76</v>
      </c>
      <c r="M147" s="711"/>
      <c r="N147" s="410"/>
      <c r="O147" s="352"/>
    </row>
    <row r="148" spans="2:15">
      <c r="B148" s="672" t="s">
        <v>77</v>
      </c>
      <c r="C148" s="673"/>
      <c r="D148" s="673"/>
      <c r="E148" s="673"/>
      <c r="F148" s="673"/>
      <c r="G148" s="673"/>
      <c r="H148" s="673"/>
      <c r="I148" s="673"/>
      <c r="J148" s="674"/>
      <c r="K148" s="389">
        <v>0.24</v>
      </c>
      <c r="L148" s="675">
        <f>+N143*K148</f>
        <v>2714.4</v>
      </c>
      <c r="M148" s="675"/>
      <c r="N148" s="422"/>
      <c r="O148" s="423"/>
    </row>
    <row r="149" spans="2:15">
      <c r="B149" s="676" t="s">
        <v>78</v>
      </c>
      <c r="C149" s="677"/>
      <c r="D149" s="677"/>
      <c r="E149" s="677"/>
      <c r="F149" s="677"/>
      <c r="G149" s="677"/>
      <c r="H149" s="677"/>
      <c r="I149" s="677"/>
      <c r="J149" s="678"/>
      <c r="K149" s="416">
        <v>0.02</v>
      </c>
      <c r="L149" s="675">
        <f>+N143*K149</f>
        <v>226.20000000000002</v>
      </c>
      <c r="M149" s="675"/>
      <c r="N149" s="424"/>
      <c r="O149" s="423"/>
    </row>
    <row r="150" spans="2:15" ht="14.4" thickBot="1">
      <c r="B150" s="680" t="s">
        <v>79</v>
      </c>
      <c r="C150" s="681"/>
      <c r="D150" s="681"/>
      <c r="E150" s="681"/>
      <c r="F150" s="681"/>
      <c r="G150" s="681"/>
      <c r="H150" s="681"/>
      <c r="I150" s="681"/>
      <c r="J150" s="682"/>
      <c r="K150" s="425">
        <v>7.0000000000000007E-2</v>
      </c>
      <c r="L150" s="675">
        <f>+N143*K150</f>
        <v>791.7</v>
      </c>
      <c r="M150" s="675"/>
      <c r="N150" s="426"/>
      <c r="O150" s="423"/>
    </row>
    <row r="151" spans="2:15" ht="14.4" thickBot="1">
      <c r="B151" s="684" t="s">
        <v>58</v>
      </c>
      <c r="C151" s="685"/>
      <c r="D151" s="685"/>
      <c r="E151" s="685"/>
      <c r="F151" s="685"/>
      <c r="G151" s="685"/>
      <c r="H151" s="685"/>
      <c r="I151" s="685"/>
      <c r="J151" s="685"/>
      <c r="K151" s="685"/>
      <c r="L151" s="685"/>
      <c r="M151" s="685"/>
      <c r="N151" s="427">
        <f>ROUND(SUM(L148:M150),0)</f>
        <v>3732</v>
      </c>
      <c r="O151" s="428"/>
    </row>
    <row r="152" spans="2:15" ht="14.4" thickBot="1">
      <c r="B152" s="686"/>
      <c r="C152" s="687"/>
      <c r="D152" s="687"/>
      <c r="E152" s="687"/>
      <c r="F152" s="687"/>
      <c r="G152" s="687"/>
      <c r="H152" s="687"/>
      <c r="I152" s="687"/>
      <c r="J152" s="687"/>
      <c r="K152" s="687"/>
      <c r="L152" s="687"/>
      <c r="M152" s="687"/>
      <c r="N152" s="688"/>
    </row>
    <row r="153" spans="2:15" ht="20.100000000000001" customHeight="1" thickBot="1">
      <c r="B153" s="689" t="s">
        <v>80</v>
      </c>
      <c r="C153" s="690"/>
      <c r="D153" s="690"/>
      <c r="E153" s="690"/>
      <c r="F153" s="690"/>
      <c r="G153" s="690"/>
      <c r="H153" s="690"/>
      <c r="I153" s="690"/>
      <c r="J153" s="690"/>
      <c r="K153" s="690"/>
      <c r="L153" s="690"/>
      <c r="M153" s="690"/>
      <c r="N153" s="420">
        <f>N143+N151</f>
        <v>15042</v>
      </c>
      <c r="O153" s="428"/>
    </row>
    <row r="154" spans="2:15">
      <c r="B154" s="429"/>
      <c r="C154" s="430"/>
      <c r="D154" s="430"/>
      <c r="E154" s="430"/>
      <c r="F154" s="430"/>
      <c r="G154" s="430"/>
      <c r="H154" s="430"/>
      <c r="I154" s="430"/>
      <c r="J154" s="430"/>
      <c r="K154" s="430"/>
      <c r="L154" s="430"/>
      <c r="M154" s="430"/>
      <c r="N154" s="431"/>
    </row>
    <row r="155" spans="2:15">
      <c r="B155" s="432"/>
      <c r="C155" s="433"/>
      <c r="D155" s="433"/>
      <c r="E155" s="433"/>
      <c r="F155" s="433"/>
      <c r="G155" s="433"/>
      <c r="H155" s="433"/>
      <c r="I155" s="433"/>
      <c r="J155" s="433"/>
      <c r="K155" s="433"/>
      <c r="L155" s="433"/>
      <c r="M155" s="433"/>
      <c r="N155" s="434"/>
    </row>
    <row r="156" spans="2:15">
      <c r="B156" s="435"/>
      <c r="C156" s="436" t="s">
        <v>164</v>
      </c>
      <c r="D156" s="437"/>
      <c r="E156" s="438"/>
      <c r="F156" s="438"/>
      <c r="G156" s="438"/>
      <c r="H156" s="436"/>
      <c r="J156" s="439" t="s">
        <v>161</v>
      </c>
      <c r="K156" s="440"/>
      <c r="L156" s="440"/>
      <c r="M156" s="433"/>
      <c r="N156" s="434"/>
    </row>
    <row r="157" spans="2:15">
      <c r="B157" s="441"/>
      <c r="C157" s="442"/>
      <c r="D157" s="437"/>
      <c r="E157" s="438"/>
      <c r="F157" s="438"/>
      <c r="G157" s="438"/>
      <c r="H157" s="436"/>
      <c r="J157" s="440"/>
      <c r="K157" s="440"/>
      <c r="L157" s="440"/>
      <c r="M157" s="433"/>
      <c r="N157" s="434"/>
    </row>
    <row r="158" spans="2:15">
      <c r="B158" s="441"/>
      <c r="C158" s="442"/>
      <c r="D158" s="437"/>
      <c r="E158" s="438"/>
      <c r="F158" s="438"/>
      <c r="G158" s="438"/>
      <c r="H158" s="436"/>
      <c r="J158" s="436"/>
      <c r="K158" s="436"/>
      <c r="L158" s="436"/>
      <c r="M158" s="433"/>
      <c r="N158" s="434"/>
    </row>
    <row r="159" spans="2:15">
      <c r="B159" s="443"/>
      <c r="C159" s="444"/>
      <c r="D159" s="445"/>
      <c r="E159" s="445"/>
      <c r="F159" s="445"/>
      <c r="G159" s="445"/>
      <c r="H159" s="444"/>
      <c r="J159" s="444"/>
      <c r="K159" s="445"/>
      <c r="L159" s="445"/>
      <c r="M159" s="433"/>
      <c r="N159" s="434"/>
    </row>
    <row r="160" spans="2:15">
      <c r="B160" s="443"/>
      <c r="C160" s="444" t="s">
        <v>317</v>
      </c>
      <c r="D160" s="445"/>
      <c r="E160" s="445"/>
      <c r="F160" s="445"/>
      <c r="G160" s="445"/>
      <c r="H160" s="444"/>
      <c r="J160" s="444" t="s">
        <v>209</v>
      </c>
      <c r="K160" s="438"/>
      <c r="L160" s="438"/>
      <c r="M160" s="446"/>
      <c r="N160" s="447"/>
      <c r="O160" s="371"/>
    </row>
    <row r="161" spans="2:15" ht="17.399999999999999" customHeight="1">
      <c r="B161" s="448"/>
      <c r="C161" s="449" t="s">
        <v>166</v>
      </c>
      <c r="D161" s="438"/>
      <c r="E161" s="438"/>
      <c r="F161" s="438"/>
      <c r="G161" s="438"/>
      <c r="H161" s="450"/>
      <c r="J161" s="450" t="s">
        <v>163</v>
      </c>
      <c r="K161" s="433"/>
      <c r="L161" s="433"/>
      <c r="M161" s="433"/>
      <c r="N161" s="434"/>
    </row>
    <row r="162" spans="2:15" ht="17.25" customHeight="1">
      <c r="B162" s="451"/>
      <c r="C162" s="452"/>
      <c r="D162" s="452"/>
      <c r="E162" s="433"/>
      <c r="F162" s="433"/>
      <c r="G162" s="433"/>
      <c r="H162" s="433"/>
      <c r="I162" s="433"/>
      <c r="J162" s="666"/>
      <c r="K162" s="666"/>
      <c r="L162" s="666"/>
      <c r="M162" s="666"/>
      <c r="N162" s="667"/>
      <c r="O162" s="62"/>
    </row>
    <row r="163" spans="2:15" ht="18.75" customHeight="1" thickBot="1">
      <c r="B163" s="670"/>
      <c r="C163" s="671"/>
      <c r="D163" s="671"/>
      <c r="E163" s="453"/>
      <c r="F163" s="453"/>
      <c r="G163" s="453"/>
      <c r="H163" s="453"/>
      <c r="I163" s="453"/>
      <c r="J163" s="668"/>
      <c r="K163" s="668"/>
      <c r="L163" s="668"/>
      <c r="M163" s="668"/>
      <c r="N163" s="669"/>
      <c r="O163" s="62"/>
    </row>
    <row r="165" spans="2:15" ht="14.4" thickBot="1"/>
    <row r="166" spans="2:15">
      <c r="B166" s="356"/>
      <c r="C166" s="357"/>
      <c r="D166" s="357"/>
      <c r="E166" s="357"/>
      <c r="F166" s="357"/>
      <c r="G166" s="357"/>
      <c r="H166" s="357"/>
      <c r="I166" s="357"/>
      <c r="J166" s="357"/>
      <c r="K166" s="357"/>
      <c r="L166" s="357"/>
      <c r="M166" s="357"/>
      <c r="N166" s="358"/>
    </row>
    <row r="167" spans="2:15" ht="23.25" customHeight="1">
      <c r="B167" s="756"/>
      <c r="C167" s="757"/>
      <c r="D167" s="757"/>
      <c r="E167" s="757"/>
      <c r="N167" s="360"/>
    </row>
    <row r="168" spans="2:15">
      <c r="B168" s="353"/>
      <c r="C168" s="361"/>
      <c r="D168" s="354"/>
      <c r="E168" s="361"/>
      <c r="N168" s="360"/>
    </row>
    <row r="169" spans="2:15">
      <c r="B169" s="362"/>
      <c r="C169" s="363"/>
      <c r="D169" s="364"/>
      <c r="E169" s="363"/>
      <c r="N169" s="360"/>
    </row>
    <row r="170" spans="2:15">
      <c r="B170" s="758"/>
      <c r="C170" s="759"/>
      <c r="D170" s="759"/>
      <c r="E170" s="759"/>
      <c r="F170" s="759"/>
      <c r="G170" s="759"/>
      <c r="H170" s="759"/>
      <c r="I170" s="759"/>
      <c r="J170" s="759"/>
      <c r="K170" s="759"/>
      <c r="L170" s="759"/>
      <c r="M170" s="759"/>
      <c r="N170" s="760"/>
      <c r="O170" s="359"/>
    </row>
    <row r="171" spans="2:15" ht="14.4" thickBot="1">
      <c r="B171" s="365"/>
      <c r="N171" s="360"/>
    </row>
    <row r="172" spans="2:15">
      <c r="B172" s="761"/>
      <c r="C172" s="764"/>
      <c r="D172" s="764"/>
      <c r="E172" s="764"/>
      <c r="F172" s="764"/>
      <c r="G172" s="764"/>
      <c r="H172" s="764"/>
      <c r="I172" s="764"/>
      <c r="J172" s="764"/>
      <c r="K172" s="765"/>
      <c r="L172" s="765"/>
      <c r="M172" s="765"/>
      <c r="N172" s="766"/>
      <c r="O172" s="367"/>
    </row>
    <row r="173" spans="2:15">
      <c r="B173" s="762"/>
      <c r="C173" s="742" t="s">
        <v>200</v>
      </c>
      <c r="D173" s="742"/>
      <c r="E173" s="742"/>
      <c r="F173" s="742"/>
      <c r="G173" s="742"/>
      <c r="H173" s="742"/>
      <c r="I173" s="742"/>
      <c r="J173" s="742"/>
      <c r="K173" s="767"/>
      <c r="L173" s="767"/>
      <c r="M173" s="767"/>
      <c r="N173" s="768"/>
      <c r="O173" s="367"/>
    </row>
    <row r="174" spans="2:15">
      <c r="B174" s="762"/>
      <c r="C174" s="742" t="s">
        <v>201</v>
      </c>
      <c r="D174" s="742"/>
      <c r="E174" s="742"/>
      <c r="F174" s="742"/>
      <c r="G174" s="742"/>
      <c r="H174" s="742"/>
      <c r="I174" s="742"/>
      <c r="J174" s="742"/>
      <c r="K174" s="769" t="s">
        <v>38</v>
      </c>
      <c r="L174" s="769"/>
      <c r="M174" s="769"/>
      <c r="N174" s="770"/>
      <c r="O174" s="367"/>
    </row>
    <row r="175" spans="2:15" ht="15" customHeight="1">
      <c r="B175" s="762"/>
      <c r="C175" s="772" t="s">
        <v>202</v>
      </c>
      <c r="D175" s="772"/>
      <c r="E175" s="772"/>
      <c r="F175" s="772"/>
      <c r="G175" s="772"/>
      <c r="H175" s="772"/>
      <c r="I175" s="772"/>
      <c r="J175" s="772"/>
      <c r="K175" s="735"/>
      <c r="L175" s="735"/>
      <c r="M175" s="735"/>
      <c r="N175" s="771"/>
      <c r="O175" s="371"/>
    </row>
    <row r="176" spans="2:15" ht="12.75" customHeight="1">
      <c r="B176" s="762"/>
      <c r="C176" s="772"/>
      <c r="D176" s="772"/>
      <c r="E176" s="772"/>
      <c r="F176" s="772"/>
      <c r="G176" s="772"/>
      <c r="H176" s="772"/>
      <c r="I176" s="772"/>
      <c r="J176" s="772"/>
      <c r="K176" s="769" t="s">
        <v>40</v>
      </c>
      <c r="L176" s="769">
        <v>3</v>
      </c>
      <c r="M176" s="769" t="s">
        <v>41</v>
      </c>
      <c r="N176" s="770">
        <f>$N$12</f>
        <v>13</v>
      </c>
      <c r="O176" s="367"/>
    </row>
    <row r="177" spans="2:15" ht="13.5" customHeight="1">
      <c r="B177" s="762"/>
      <c r="C177" s="772"/>
      <c r="D177" s="772"/>
      <c r="E177" s="772"/>
      <c r="F177" s="772"/>
      <c r="G177" s="772"/>
      <c r="H177" s="772"/>
      <c r="I177" s="772"/>
      <c r="J177" s="772"/>
      <c r="K177" s="769"/>
      <c r="L177" s="769"/>
      <c r="M177" s="769"/>
      <c r="N177" s="770"/>
      <c r="O177" s="367"/>
    </row>
    <row r="178" spans="2:15" ht="14.4" thickBot="1">
      <c r="B178" s="763"/>
      <c r="C178" s="775" t="s">
        <v>42</v>
      </c>
      <c r="D178" s="775"/>
      <c r="E178" s="775"/>
      <c r="F178" s="775"/>
      <c r="G178" s="775"/>
      <c r="H178" s="775"/>
      <c r="I178" s="775"/>
      <c r="J178" s="775"/>
      <c r="K178" s="773"/>
      <c r="L178" s="773"/>
      <c r="M178" s="773"/>
      <c r="N178" s="774"/>
      <c r="O178" s="367"/>
    </row>
    <row r="179" spans="2:15">
      <c r="B179" s="372"/>
      <c r="C179" s="366"/>
      <c r="D179" s="366"/>
      <c r="E179" s="366"/>
      <c r="F179" s="366"/>
      <c r="G179" s="366"/>
      <c r="H179" s="366"/>
      <c r="I179" s="366"/>
      <c r="J179" s="366"/>
      <c r="K179" s="366"/>
      <c r="L179" s="357"/>
      <c r="M179" s="357"/>
      <c r="N179" s="358"/>
    </row>
    <row r="180" spans="2:15">
      <c r="B180" s="373"/>
      <c r="C180" s="368"/>
      <c r="D180" s="368"/>
      <c r="E180" s="368"/>
      <c r="F180" s="368"/>
      <c r="G180" s="368"/>
      <c r="H180" s="368"/>
      <c r="I180" s="368"/>
      <c r="J180" s="368"/>
      <c r="K180" s="735" t="s">
        <v>43</v>
      </c>
      <c r="L180" s="369" t="s">
        <v>44</v>
      </c>
      <c r="M180" s="369" t="s">
        <v>45</v>
      </c>
      <c r="N180" s="370" t="s">
        <v>46</v>
      </c>
      <c r="O180" s="371"/>
    </row>
    <row r="181" spans="2:15">
      <c r="B181" s="373"/>
      <c r="C181" s="368"/>
      <c r="D181" s="368"/>
      <c r="E181" s="368"/>
      <c r="F181" s="368"/>
      <c r="G181" s="368"/>
      <c r="H181" s="368"/>
      <c r="I181" s="368"/>
      <c r="J181" s="368"/>
      <c r="K181" s="735"/>
      <c r="L181" s="63">
        <f>+$L$17</f>
        <v>22</v>
      </c>
      <c r="M181" s="63">
        <f>+$M$17</f>
        <v>9</v>
      </c>
      <c r="N181" s="64">
        <f>+$N$17</f>
        <v>2026</v>
      </c>
      <c r="O181" s="374"/>
    </row>
    <row r="182" spans="2:15" ht="18" customHeight="1">
      <c r="B182" s="741"/>
      <c r="C182" s="742"/>
      <c r="D182" s="742"/>
      <c r="E182" s="742"/>
      <c r="F182" s="368"/>
      <c r="G182" s="368"/>
      <c r="H182" s="368"/>
      <c r="J182" s="368"/>
      <c r="K182" s="62"/>
      <c r="N182" s="65"/>
      <c r="O182" s="374"/>
    </row>
    <row r="183" spans="2:15" ht="33.6" customHeight="1">
      <c r="B183" s="375"/>
      <c r="C183" s="757" t="s">
        <v>264</v>
      </c>
      <c r="D183" s="757"/>
      <c r="E183" s="757"/>
      <c r="F183" s="757"/>
      <c r="G183" s="757"/>
      <c r="H183" s="757"/>
      <c r="I183" s="757"/>
      <c r="J183" s="757"/>
      <c r="K183" s="757"/>
      <c r="L183" s="757"/>
      <c r="M183" s="757"/>
      <c r="N183" s="791"/>
      <c r="O183" s="371"/>
    </row>
    <row r="184" spans="2:15">
      <c r="B184" s="365"/>
      <c r="N184" s="360"/>
    </row>
    <row r="185" spans="2:15" ht="14.4" thickBot="1">
      <c r="B185" s="377"/>
      <c r="C185" s="378"/>
      <c r="D185" s="378"/>
      <c r="E185" s="378"/>
      <c r="F185" s="378"/>
      <c r="G185" s="378"/>
      <c r="H185" s="378"/>
      <c r="I185" s="378"/>
      <c r="J185" s="378"/>
      <c r="K185" s="378"/>
      <c r="L185" s="378"/>
      <c r="M185" s="378"/>
      <c r="N185" s="379"/>
    </row>
    <row r="186" spans="2:15" ht="15" customHeight="1">
      <c r="B186" s="743" t="s">
        <v>49</v>
      </c>
      <c r="C186" s="744"/>
      <c r="D186" s="744"/>
      <c r="E186" s="744"/>
      <c r="F186" s="744"/>
      <c r="G186" s="744"/>
      <c r="H186" s="744"/>
      <c r="I186" s="744"/>
      <c r="J186" s="744"/>
      <c r="K186" s="744"/>
      <c r="L186" s="744"/>
      <c r="M186" s="744"/>
      <c r="N186" s="745"/>
      <c r="O186" s="380"/>
    </row>
    <row r="187" spans="2:15" ht="15" customHeight="1" thickBot="1">
      <c r="B187" s="746"/>
      <c r="C187" s="747"/>
      <c r="D187" s="747"/>
      <c r="E187" s="747"/>
      <c r="F187" s="747"/>
      <c r="G187" s="747"/>
      <c r="H187" s="747"/>
      <c r="I187" s="747"/>
      <c r="J187" s="747"/>
      <c r="K187" s="747"/>
      <c r="L187" s="747"/>
      <c r="M187" s="747"/>
      <c r="N187" s="748"/>
    </row>
    <row r="188" spans="2:15" ht="20.100000000000001" customHeight="1">
      <c r="B188" s="381" t="s">
        <v>50</v>
      </c>
      <c r="C188" s="749" t="s">
        <v>11</v>
      </c>
      <c r="D188" s="749"/>
      <c r="E188" s="749"/>
      <c r="F188" s="749"/>
      <c r="G188" s="749"/>
      <c r="H188" s="749"/>
      <c r="I188" s="749"/>
      <c r="J188" s="749"/>
      <c r="K188" s="749"/>
      <c r="L188" s="750" t="s">
        <v>51</v>
      </c>
      <c r="M188" s="750"/>
      <c r="N188" s="382" t="s">
        <v>13</v>
      </c>
      <c r="O188" s="368"/>
    </row>
    <row r="189" spans="2:15" ht="20.100000000000001" customHeight="1" thickBot="1">
      <c r="B189" s="383" t="str">
        <f>+'PRESUPUESTO OFICIAL (Entidad.)'!D11</f>
        <v>1.3</v>
      </c>
      <c r="C189" s="751" t="str">
        <f>+'PRESUPUESTO OFICIAL (Entidad.)'!E11</f>
        <v>LIMPIEZA MANUAL DE GUAYA PRINCIPAL Y PENDOLONES</v>
      </c>
      <c r="D189" s="751"/>
      <c r="E189" s="751"/>
      <c r="F189" s="751"/>
      <c r="G189" s="751"/>
      <c r="H189" s="751"/>
      <c r="I189" s="751"/>
      <c r="J189" s="751"/>
      <c r="K189" s="751"/>
      <c r="L189" s="751" t="str">
        <f>+'PRESUPUESTO OFICIAL (Entidad.)'!F11</f>
        <v>ML</v>
      </c>
      <c r="M189" s="751"/>
      <c r="N189" s="384">
        <v>1</v>
      </c>
      <c r="O189" s="385"/>
    </row>
    <row r="190" spans="2:15">
      <c r="B190" s="752" t="s">
        <v>52</v>
      </c>
      <c r="C190" s="753"/>
      <c r="D190" s="753"/>
      <c r="E190" s="753"/>
      <c r="F190" s="753"/>
      <c r="G190" s="753"/>
      <c r="H190" s="753"/>
      <c r="I190" s="753"/>
      <c r="J190" s="753"/>
      <c r="K190" s="753"/>
      <c r="L190" s="753"/>
      <c r="M190" s="753"/>
      <c r="N190" s="754"/>
      <c r="O190" s="354"/>
    </row>
    <row r="191" spans="2:15">
      <c r="B191" s="703"/>
      <c r="C191" s="704"/>
      <c r="D191" s="704"/>
      <c r="E191" s="704"/>
      <c r="F191" s="704"/>
      <c r="G191" s="704"/>
      <c r="H191" s="704"/>
      <c r="I191" s="704"/>
      <c r="J191" s="704"/>
      <c r="K191" s="704"/>
      <c r="L191" s="704"/>
      <c r="M191" s="704"/>
      <c r="N191" s="705"/>
      <c r="O191" s="354"/>
    </row>
    <row r="192" spans="2:15" ht="14.4" thickBot="1">
      <c r="B192" s="706"/>
      <c r="C192" s="707"/>
      <c r="D192" s="707"/>
      <c r="E192" s="707"/>
      <c r="F192" s="707"/>
      <c r="G192" s="707"/>
      <c r="H192" s="707"/>
      <c r="I192" s="707"/>
      <c r="J192" s="707"/>
      <c r="K192" s="707"/>
      <c r="L192" s="707"/>
      <c r="M192" s="707"/>
      <c r="N192" s="708"/>
      <c r="O192" s="354"/>
    </row>
    <row r="193" spans="2:17" ht="20.100000000000001" customHeight="1" thickBot="1">
      <c r="B193" s="709" t="s">
        <v>11</v>
      </c>
      <c r="C193" s="755"/>
      <c r="D193" s="755"/>
      <c r="E193" s="755"/>
      <c r="F193" s="755"/>
      <c r="G193" s="710" t="s">
        <v>53</v>
      </c>
      <c r="H193" s="755"/>
      <c r="I193" s="710" t="s">
        <v>54</v>
      </c>
      <c r="J193" s="710"/>
      <c r="K193" s="386" t="s">
        <v>55</v>
      </c>
      <c r="L193" s="710" t="s">
        <v>56</v>
      </c>
      <c r="M193" s="710"/>
      <c r="N193" s="387" t="s">
        <v>57</v>
      </c>
      <c r="O193" s="368"/>
    </row>
    <row r="194" spans="2:17">
      <c r="B194" s="712" t="s">
        <v>203</v>
      </c>
      <c r="C194" s="713" t="s">
        <v>203</v>
      </c>
      <c r="D194" s="713" t="s">
        <v>203</v>
      </c>
      <c r="E194" s="713" t="s">
        <v>203</v>
      </c>
      <c r="F194" s="713" t="s">
        <v>203</v>
      </c>
      <c r="G194" s="713"/>
      <c r="H194" s="713"/>
      <c r="I194" s="731" t="s">
        <v>204</v>
      </c>
      <c r="J194" s="731" t="s">
        <v>204</v>
      </c>
      <c r="K194" s="388">
        <f>N223</f>
        <v>3435.3457894736844</v>
      </c>
      <c r="L194" s="732">
        <v>0.1</v>
      </c>
      <c r="M194" s="732">
        <v>0.1</v>
      </c>
      <c r="N194" s="390">
        <f>K194*L194</f>
        <v>343.53457894736846</v>
      </c>
      <c r="O194" s="391"/>
    </row>
    <row r="195" spans="2:17">
      <c r="B195" s="733" t="s">
        <v>222</v>
      </c>
      <c r="C195" s="734"/>
      <c r="D195" s="734"/>
      <c r="E195" s="734"/>
      <c r="F195" s="734"/>
      <c r="G195" s="720"/>
      <c r="H195" s="720"/>
      <c r="I195" s="735" t="s">
        <v>205</v>
      </c>
      <c r="J195" s="735" t="s">
        <v>204</v>
      </c>
      <c r="K195" s="392">
        <v>149960</v>
      </c>
      <c r="L195" s="736">
        <f>+L220</f>
        <v>95</v>
      </c>
      <c r="M195" s="735">
        <v>100</v>
      </c>
      <c r="N195" s="390">
        <f>K195/L195</f>
        <v>1578.5263157894738</v>
      </c>
      <c r="O195" s="391"/>
    </row>
    <row r="196" spans="2:17" ht="14.4" thickBot="1">
      <c r="B196" s="715"/>
      <c r="C196" s="716"/>
      <c r="D196" s="716"/>
      <c r="E196" s="716"/>
      <c r="F196" s="716"/>
      <c r="G196" s="716"/>
      <c r="H196" s="716"/>
      <c r="I196" s="716"/>
      <c r="J196" s="716"/>
      <c r="K196" s="395"/>
      <c r="L196" s="786"/>
      <c r="M196" s="786"/>
      <c r="N196" s="396"/>
      <c r="O196" s="391"/>
    </row>
    <row r="197" spans="2:17" ht="14.4" thickBot="1">
      <c r="B197" s="684" t="s">
        <v>58</v>
      </c>
      <c r="C197" s="685"/>
      <c r="D197" s="685"/>
      <c r="E197" s="685"/>
      <c r="F197" s="685"/>
      <c r="G197" s="685"/>
      <c r="H197" s="685"/>
      <c r="I197" s="685"/>
      <c r="J197" s="685"/>
      <c r="K197" s="685"/>
      <c r="L197" s="685"/>
      <c r="M197" s="685"/>
      <c r="N197" s="397">
        <f>SUM(N194:N195)</f>
        <v>1922.0608947368423</v>
      </c>
      <c r="O197" s="398"/>
    </row>
    <row r="198" spans="2:17" ht="13.5" customHeight="1">
      <c r="B198" s="700" t="s">
        <v>59</v>
      </c>
      <c r="C198" s="701"/>
      <c r="D198" s="701"/>
      <c r="E198" s="701"/>
      <c r="F198" s="701"/>
      <c r="G198" s="701"/>
      <c r="H198" s="701"/>
      <c r="I198" s="701"/>
      <c r="J198" s="701"/>
      <c r="K198" s="701"/>
      <c r="L198" s="701"/>
      <c r="M198" s="701"/>
      <c r="N198" s="702"/>
      <c r="O198" s="354"/>
    </row>
    <row r="199" spans="2:17">
      <c r="B199" s="703"/>
      <c r="C199" s="704"/>
      <c r="D199" s="704"/>
      <c r="E199" s="704"/>
      <c r="F199" s="704"/>
      <c r="G199" s="704"/>
      <c r="H199" s="704"/>
      <c r="I199" s="704"/>
      <c r="J199" s="704"/>
      <c r="K199" s="704"/>
      <c r="L199" s="704"/>
      <c r="M199" s="704"/>
      <c r="N199" s="705"/>
      <c r="O199" s="354"/>
    </row>
    <row r="200" spans="2:17" ht="14.4" thickBot="1">
      <c r="B200" s="706"/>
      <c r="C200" s="707"/>
      <c r="D200" s="707"/>
      <c r="E200" s="707"/>
      <c r="F200" s="707"/>
      <c r="G200" s="707"/>
      <c r="H200" s="707"/>
      <c r="I200" s="707"/>
      <c r="J200" s="707"/>
      <c r="K200" s="707"/>
      <c r="L200" s="707"/>
      <c r="M200" s="707"/>
      <c r="N200" s="708"/>
      <c r="O200" s="354"/>
    </row>
    <row r="201" spans="2:17" ht="20.100000000000001" customHeight="1" thickBot="1">
      <c r="B201" s="709" t="s">
        <v>11</v>
      </c>
      <c r="C201" s="710"/>
      <c r="D201" s="710"/>
      <c r="E201" s="710"/>
      <c r="F201" s="710"/>
      <c r="G201" s="710"/>
      <c r="H201" s="710"/>
      <c r="I201" s="710"/>
      <c r="J201" s="386" t="s">
        <v>51</v>
      </c>
      <c r="K201" s="386" t="s">
        <v>13</v>
      </c>
      <c r="L201" s="710" t="s">
        <v>60</v>
      </c>
      <c r="M201" s="710"/>
      <c r="N201" s="387" t="s">
        <v>57</v>
      </c>
      <c r="O201" s="368"/>
    </row>
    <row r="202" spans="2:17">
      <c r="B202" s="792" t="s">
        <v>225</v>
      </c>
      <c r="C202" s="793"/>
      <c r="D202" s="793"/>
      <c r="E202" s="793"/>
      <c r="F202" s="793"/>
      <c r="G202" s="793"/>
      <c r="H202" s="793"/>
      <c r="I202" s="794"/>
      <c r="J202" s="351" t="s">
        <v>95</v>
      </c>
      <c r="K202" s="406">
        <v>1</v>
      </c>
      <c r="L202" s="724">
        <v>520</v>
      </c>
      <c r="M202" s="725"/>
      <c r="N202" s="400">
        <f>K202*L202</f>
        <v>520</v>
      </c>
      <c r="O202" s="391"/>
      <c r="Q202" s="508"/>
    </row>
    <row r="203" spans="2:17">
      <c r="B203" s="726" t="s">
        <v>226</v>
      </c>
      <c r="C203" s="727"/>
      <c r="D203" s="727"/>
      <c r="E203" s="727"/>
      <c r="F203" s="727"/>
      <c r="G203" s="727"/>
      <c r="H203" s="727"/>
      <c r="I203" s="728"/>
      <c r="J203" s="369" t="s">
        <v>227</v>
      </c>
      <c r="K203" s="494">
        <v>5</v>
      </c>
      <c r="L203" s="729">
        <v>3.65</v>
      </c>
      <c r="M203" s="730"/>
      <c r="N203" s="400">
        <f>K203*L203</f>
        <v>18.25</v>
      </c>
      <c r="O203" s="391"/>
    </row>
    <row r="204" spans="2:17">
      <c r="B204" s="726"/>
      <c r="C204" s="727"/>
      <c r="D204" s="727"/>
      <c r="E204" s="727"/>
      <c r="F204" s="727"/>
      <c r="G204" s="727"/>
      <c r="H204" s="727"/>
      <c r="I204" s="728"/>
      <c r="J204" s="369"/>
      <c r="K204" s="401"/>
      <c r="L204" s="729"/>
      <c r="M204" s="730"/>
      <c r="N204" s="402"/>
      <c r="O204" s="391"/>
    </row>
    <row r="205" spans="2:17">
      <c r="B205" s="719"/>
      <c r="C205" s="720" t="s">
        <v>206</v>
      </c>
      <c r="D205" s="720" t="s">
        <v>206</v>
      </c>
      <c r="E205" s="720" t="s">
        <v>206</v>
      </c>
      <c r="F205" s="720" t="s">
        <v>206</v>
      </c>
      <c r="G205" s="720" t="s">
        <v>206</v>
      </c>
      <c r="H205" s="720" t="s">
        <v>206</v>
      </c>
      <c r="I205" s="720" t="s">
        <v>206</v>
      </c>
      <c r="J205" s="369"/>
      <c r="K205" s="401"/>
      <c r="L205" s="679"/>
      <c r="M205" s="679">
        <v>6500</v>
      </c>
      <c r="N205" s="393"/>
      <c r="O205" s="391"/>
    </row>
    <row r="206" spans="2:17">
      <c r="B206" s="719"/>
      <c r="C206" s="720"/>
      <c r="D206" s="720"/>
      <c r="E206" s="720"/>
      <c r="F206" s="720"/>
      <c r="G206" s="720"/>
      <c r="H206" s="720"/>
      <c r="I206" s="720"/>
      <c r="J206" s="369"/>
      <c r="K206" s="401"/>
      <c r="L206" s="679"/>
      <c r="M206" s="679"/>
      <c r="N206" s="393"/>
      <c r="O206" s="391"/>
    </row>
    <row r="207" spans="2:17" ht="14.4" thickBot="1">
      <c r="B207" s="715"/>
      <c r="C207" s="716"/>
      <c r="D207" s="716"/>
      <c r="E207" s="716"/>
      <c r="F207" s="716"/>
      <c r="G207" s="716"/>
      <c r="H207" s="716"/>
      <c r="I207" s="716"/>
      <c r="J207" s="403" t="s">
        <v>207</v>
      </c>
      <c r="K207" s="394">
        <v>0.05</v>
      </c>
      <c r="L207" s="683">
        <f>SUM(N202:N205)</f>
        <v>538.25</v>
      </c>
      <c r="M207" s="683"/>
      <c r="N207" s="404">
        <f>ROUND(L207*K207,2)</f>
        <v>26.91</v>
      </c>
      <c r="O207" s="391"/>
    </row>
    <row r="208" spans="2:17" ht="14.4" thickBot="1">
      <c r="B208" s="684" t="s">
        <v>58</v>
      </c>
      <c r="C208" s="685"/>
      <c r="D208" s="685"/>
      <c r="E208" s="685"/>
      <c r="F208" s="685"/>
      <c r="G208" s="685"/>
      <c r="H208" s="685"/>
      <c r="I208" s="685"/>
      <c r="J208" s="685"/>
      <c r="K208" s="685"/>
      <c r="L208" s="685"/>
      <c r="M208" s="685"/>
      <c r="N208" s="397">
        <f>SUM(N202:N207)</f>
        <v>565.16</v>
      </c>
      <c r="O208" s="391"/>
    </row>
    <row r="209" spans="2:16">
      <c r="B209" s="700" t="s">
        <v>61</v>
      </c>
      <c r="C209" s="701"/>
      <c r="D209" s="701"/>
      <c r="E209" s="701"/>
      <c r="F209" s="701"/>
      <c r="G209" s="701"/>
      <c r="H209" s="701"/>
      <c r="I209" s="701"/>
      <c r="J209" s="701"/>
      <c r="K209" s="701"/>
      <c r="L209" s="701"/>
      <c r="M209" s="701"/>
      <c r="N209" s="702"/>
      <c r="O209" s="354"/>
    </row>
    <row r="210" spans="2:16">
      <c r="B210" s="703"/>
      <c r="C210" s="704"/>
      <c r="D210" s="704"/>
      <c r="E210" s="704"/>
      <c r="F210" s="704"/>
      <c r="G210" s="704"/>
      <c r="H210" s="704"/>
      <c r="I210" s="704"/>
      <c r="J210" s="704"/>
      <c r="K210" s="704"/>
      <c r="L210" s="704"/>
      <c r="M210" s="704"/>
      <c r="N210" s="705"/>
      <c r="O210" s="354"/>
    </row>
    <row r="211" spans="2:16" ht="14.4" thickBot="1">
      <c r="B211" s="706"/>
      <c r="C211" s="707"/>
      <c r="D211" s="707"/>
      <c r="E211" s="707"/>
      <c r="F211" s="707"/>
      <c r="G211" s="707"/>
      <c r="H211" s="707"/>
      <c r="I211" s="707"/>
      <c r="J211" s="707"/>
      <c r="K211" s="707"/>
      <c r="L211" s="707"/>
      <c r="M211" s="707"/>
      <c r="N211" s="708"/>
      <c r="O211" s="354"/>
    </row>
    <row r="212" spans="2:16" ht="20.100000000000001" customHeight="1" thickBot="1">
      <c r="B212" s="709" t="s">
        <v>62</v>
      </c>
      <c r="C212" s="710"/>
      <c r="D212" s="710"/>
      <c r="E212" s="710"/>
      <c r="F212" s="710"/>
      <c r="G212" s="710"/>
      <c r="H212" s="710"/>
      <c r="I212" s="386" t="s">
        <v>63</v>
      </c>
      <c r="J212" s="386" t="s">
        <v>64</v>
      </c>
      <c r="K212" s="405" t="s">
        <v>65</v>
      </c>
      <c r="L212" s="710" t="s">
        <v>66</v>
      </c>
      <c r="M212" s="710"/>
      <c r="N212" s="387" t="s">
        <v>57</v>
      </c>
      <c r="O212" s="368"/>
    </row>
    <row r="213" spans="2:16">
      <c r="B213" s="712" t="s">
        <v>225</v>
      </c>
      <c r="C213" s="713"/>
      <c r="D213" s="713"/>
      <c r="E213" s="713"/>
      <c r="F213" s="713"/>
      <c r="G213" s="713"/>
      <c r="H213" s="713"/>
      <c r="I213" s="406">
        <v>0.5</v>
      </c>
      <c r="J213" s="406">
        <v>6.32</v>
      </c>
      <c r="K213" s="406" t="s">
        <v>239</v>
      </c>
      <c r="L213" s="714">
        <v>350</v>
      </c>
      <c r="M213" s="714"/>
      <c r="N213" s="407">
        <f>+L213*J213*I213</f>
        <v>1106</v>
      </c>
      <c r="O213" s="391"/>
    </row>
    <row r="214" spans="2:16" ht="14.4" thickBot="1">
      <c r="B214" s="715"/>
      <c r="C214" s="716"/>
      <c r="D214" s="716"/>
      <c r="E214" s="716"/>
      <c r="F214" s="716"/>
      <c r="G214" s="716"/>
      <c r="H214" s="716"/>
      <c r="I214" s="394"/>
      <c r="J214" s="394"/>
      <c r="K214" s="394"/>
      <c r="L214" s="787"/>
      <c r="M214" s="787"/>
      <c r="N214" s="396"/>
      <c r="O214" s="391"/>
    </row>
    <row r="215" spans="2:16" ht="14.4" thickBot="1">
      <c r="B215" s="684" t="s">
        <v>58</v>
      </c>
      <c r="C215" s="685"/>
      <c r="D215" s="685"/>
      <c r="E215" s="685"/>
      <c r="F215" s="685"/>
      <c r="G215" s="685"/>
      <c r="H215" s="685"/>
      <c r="I215" s="685"/>
      <c r="J215" s="685"/>
      <c r="K215" s="685"/>
      <c r="L215" s="685"/>
      <c r="M215" s="685"/>
      <c r="N215" s="408">
        <f>SUM(N213:N214)</f>
        <v>1106</v>
      </c>
      <c r="O215" s="398"/>
    </row>
    <row r="216" spans="2:16">
      <c r="B216" s="700" t="s">
        <v>67</v>
      </c>
      <c r="C216" s="701"/>
      <c r="D216" s="701"/>
      <c r="E216" s="701"/>
      <c r="F216" s="701"/>
      <c r="G216" s="701"/>
      <c r="H216" s="701"/>
      <c r="I216" s="701"/>
      <c r="J216" s="701"/>
      <c r="K216" s="701"/>
      <c r="L216" s="701"/>
      <c r="M216" s="701"/>
      <c r="N216" s="702"/>
      <c r="O216" s="354"/>
    </row>
    <row r="217" spans="2:16">
      <c r="B217" s="703"/>
      <c r="C217" s="704"/>
      <c r="D217" s="704"/>
      <c r="E217" s="704"/>
      <c r="F217" s="704"/>
      <c r="G217" s="704"/>
      <c r="H217" s="704"/>
      <c r="I217" s="704"/>
      <c r="J217" s="704"/>
      <c r="K217" s="704"/>
      <c r="L217" s="704"/>
      <c r="M217" s="704"/>
      <c r="N217" s="705"/>
      <c r="O217" s="354"/>
    </row>
    <row r="218" spans="2:16" ht="14.4" thickBot="1">
      <c r="B218" s="706"/>
      <c r="C218" s="707"/>
      <c r="D218" s="707"/>
      <c r="E218" s="707"/>
      <c r="F218" s="707"/>
      <c r="G218" s="707"/>
      <c r="H218" s="707"/>
      <c r="I218" s="707"/>
      <c r="J218" s="707"/>
      <c r="K218" s="707"/>
      <c r="L218" s="707"/>
      <c r="M218" s="707"/>
      <c r="N218" s="708"/>
      <c r="O218" s="354"/>
    </row>
    <row r="219" spans="2:16" ht="32.1" customHeight="1" thickBot="1">
      <c r="B219" s="709" t="s">
        <v>68</v>
      </c>
      <c r="C219" s="710"/>
      <c r="D219" s="710"/>
      <c r="E219" s="710"/>
      <c r="F219" s="710"/>
      <c r="G219" s="710"/>
      <c r="H219" s="710"/>
      <c r="I219" s="386" t="s">
        <v>69</v>
      </c>
      <c r="J219" s="409" t="s">
        <v>70</v>
      </c>
      <c r="K219" s="409" t="s">
        <v>71</v>
      </c>
      <c r="L219" s="711" t="s">
        <v>56</v>
      </c>
      <c r="M219" s="711"/>
      <c r="N219" s="410" t="s">
        <v>57</v>
      </c>
      <c r="O219" s="352"/>
    </row>
    <row r="220" spans="2:16">
      <c r="B220" s="717" t="s">
        <v>223</v>
      </c>
      <c r="C220" s="718" t="s">
        <v>208</v>
      </c>
      <c r="D220" s="718" t="s">
        <v>208</v>
      </c>
      <c r="E220" s="718" t="s">
        <v>208</v>
      </c>
      <c r="F220" s="718" t="s">
        <v>208</v>
      </c>
      <c r="G220" s="718" t="s">
        <v>208</v>
      </c>
      <c r="H220" s="718" t="s">
        <v>208</v>
      </c>
      <c r="I220" s="411">
        <v>71433</v>
      </c>
      <c r="J220" s="389">
        <v>0.95</v>
      </c>
      <c r="K220" s="412">
        <f>+I220*(1+J220)</f>
        <v>139294.35</v>
      </c>
      <c r="L220" s="693">
        <v>95</v>
      </c>
      <c r="M220" s="693"/>
      <c r="N220" s="495">
        <f>K220/L220</f>
        <v>1466.2563157894738</v>
      </c>
      <c r="O220" s="413"/>
      <c r="P220" s="414"/>
    </row>
    <row r="221" spans="2:16">
      <c r="B221" s="691" t="s">
        <v>229</v>
      </c>
      <c r="C221" s="692"/>
      <c r="D221" s="692"/>
      <c r="E221" s="692"/>
      <c r="F221" s="692"/>
      <c r="G221" s="692"/>
      <c r="H221" s="692"/>
      <c r="I221" s="415">
        <v>95930</v>
      </c>
      <c r="J221" s="389">
        <v>0.95</v>
      </c>
      <c r="K221" s="412">
        <f>+I221*(1+J221)</f>
        <v>187063.5</v>
      </c>
      <c r="L221" s="693">
        <f>+L220</f>
        <v>95</v>
      </c>
      <c r="M221" s="693"/>
      <c r="N221" s="495">
        <f>K221/L221</f>
        <v>1969.0894736842106</v>
      </c>
      <c r="O221" s="413"/>
      <c r="P221" s="414"/>
    </row>
    <row r="222" spans="2:16" ht="14.4" thickBot="1">
      <c r="B222" s="694"/>
      <c r="C222" s="695"/>
      <c r="D222" s="695"/>
      <c r="E222" s="695"/>
      <c r="F222" s="695"/>
      <c r="G222" s="695"/>
      <c r="H222" s="695"/>
      <c r="I222" s="695"/>
      <c r="J222" s="695"/>
      <c r="K222" s="695"/>
      <c r="L222" s="695"/>
      <c r="M222" s="695"/>
      <c r="N222" s="696"/>
      <c r="O222" s="391"/>
    </row>
    <row r="223" spans="2:16" ht="14.4" thickBot="1">
      <c r="B223" s="684" t="s">
        <v>58</v>
      </c>
      <c r="C223" s="685"/>
      <c r="D223" s="685"/>
      <c r="E223" s="685"/>
      <c r="F223" s="685"/>
      <c r="G223" s="685"/>
      <c r="H223" s="685"/>
      <c r="I223" s="685"/>
      <c r="J223" s="685"/>
      <c r="K223" s="685"/>
      <c r="L223" s="685"/>
      <c r="M223" s="685"/>
      <c r="N223" s="419">
        <f>SUM(N220:N221)</f>
        <v>3435.3457894736844</v>
      </c>
      <c r="O223" s="391"/>
      <c r="P223" s="414"/>
    </row>
    <row r="224" spans="2:16" ht="14.4" thickBot="1">
      <c r="B224" s="697"/>
      <c r="C224" s="698"/>
      <c r="D224" s="698"/>
      <c r="E224" s="698"/>
      <c r="F224" s="698"/>
      <c r="G224" s="698"/>
      <c r="H224" s="698"/>
      <c r="I224" s="698"/>
      <c r="J224" s="698"/>
      <c r="K224" s="698"/>
      <c r="L224" s="698"/>
      <c r="M224" s="698"/>
      <c r="N224" s="699"/>
    </row>
    <row r="225" spans="2:15" ht="20.100000000000001" customHeight="1" thickBot="1">
      <c r="B225" s="689" t="s">
        <v>72</v>
      </c>
      <c r="C225" s="690"/>
      <c r="D225" s="690"/>
      <c r="E225" s="690"/>
      <c r="F225" s="690"/>
      <c r="G225" s="690"/>
      <c r="H225" s="690"/>
      <c r="I225" s="690"/>
      <c r="J225" s="690"/>
      <c r="K225" s="690"/>
      <c r="L225" s="690"/>
      <c r="M225" s="690"/>
      <c r="N225" s="420">
        <f>ROUND(N197+N208+N215+N223,0)</f>
        <v>7029</v>
      </c>
      <c r="O225" s="421"/>
    </row>
    <row r="226" spans="2:15">
      <c r="B226" s="700" t="s">
        <v>73</v>
      </c>
      <c r="C226" s="701"/>
      <c r="D226" s="701"/>
      <c r="E226" s="701"/>
      <c r="F226" s="701"/>
      <c r="G226" s="701"/>
      <c r="H226" s="701"/>
      <c r="I226" s="701"/>
      <c r="J226" s="701"/>
      <c r="K226" s="701"/>
      <c r="L226" s="701"/>
      <c r="M226" s="701"/>
      <c r="N226" s="702"/>
      <c r="O226" s="354"/>
    </row>
    <row r="227" spans="2:15">
      <c r="B227" s="703"/>
      <c r="C227" s="704"/>
      <c r="D227" s="704"/>
      <c r="E227" s="704"/>
      <c r="F227" s="704"/>
      <c r="G227" s="704"/>
      <c r="H227" s="704"/>
      <c r="I227" s="704"/>
      <c r="J227" s="704"/>
      <c r="K227" s="704"/>
      <c r="L227" s="704"/>
      <c r="M227" s="704"/>
      <c r="N227" s="705"/>
      <c r="O227" s="354"/>
    </row>
    <row r="228" spans="2:15" ht="14.4" thickBot="1">
      <c r="B228" s="706"/>
      <c r="C228" s="707"/>
      <c r="D228" s="707"/>
      <c r="E228" s="707"/>
      <c r="F228" s="707"/>
      <c r="G228" s="707"/>
      <c r="H228" s="707"/>
      <c r="I228" s="707"/>
      <c r="J228" s="707"/>
      <c r="K228" s="707"/>
      <c r="L228" s="707"/>
      <c r="M228" s="707"/>
      <c r="N228" s="708"/>
      <c r="O228" s="354"/>
    </row>
    <row r="229" spans="2:15" ht="20.100000000000001" customHeight="1" thickBot="1">
      <c r="B229" s="709" t="s">
        <v>74</v>
      </c>
      <c r="C229" s="710"/>
      <c r="D229" s="710"/>
      <c r="E229" s="710"/>
      <c r="F229" s="710"/>
      <c r="G229" s="710"/>
      <c r="H229" s="710"/>
      <c r="I229" s="386"/>
      <c r="J229" s="409"/>
      <c r="K229" s="409" t="s">
        <v>75</v>
      </c>
      <c r="L229" s="711" t="s">
        <v>76</v>
      </c>
      <c r="M229" s="711"/>
      <c r="N229" s="410"/>
      <c r="O229" s="352"/>
    </row>
    <row r="230" spans="2:15">
      <c r="B230" s="672" t="s">
        <v>77</v>
      </c>
      <c r="C230" s="673"/>
      <c r="D230" s="673"/>
      <c r="E230" s="673"/>
      <c r="F230" s="673"/>
      <c r="G230" s="673"/>
      <c r="H230" s="673"/>
      <c r="I230" s="673"/>
      <c r="J230" s="674"/>
      <c r="K230" s="389">
        <v>0.24</v>
      </c>
      <c r="L230" s="675">
        <f>N225*K230</f>
        <v>1686.96</v>
      </c>
      <c r="M230" s="675"/>
      <c r="N230" s="422"/>
      <c r="O230" s="423"/>
    </row>
    <row r="231" spans="2:15">
      <c r="B231" s="676" t="s">
        <v>78</v>
      </c>
      <c r="C231" s="677"/>
      <c r="D231" s="677"/>
      <c r="E231" s="677"/>
      <c r="F231" s="677"/>
      <c r="G231" s="677"/>
      <c r="H231" s="677"/>
      <c r="I231" s="677"/>
      <c r="J231" s="678"/>
      <c r="K231" s="416">
        <v>0.02</v>
      </c>
      <c r="L231" s="679">
        <f>N225*K231</f>
        <v>140.58000000000001</v>
      </c>
      <c r="M231" s="679"/>
      <c r="N231" s="424"/>
      <c r="O231" s="423"/>
    </row>
    <row r="232" spans="2:15" ht="14.4" thickBot="1">
      <c r="B232" s="680" t="s">
        <v>79</v>
      </c>
      <c r="C232" s="681"/>
      <c r="D232" s="681"/>
      <c r="E232" s="681"/>
      <c r="F232" s="681"/>
      <c r="G232" s="681"/>
      <c r="H232" s="681"/>
      <c r="I232" s="681"/>
      <c r="J232" s="682"/>
      <c r="K232" s="425">
        <v>7.0000000000000007E-2</v>
      </c>
      <c r="L232" s="683">
        <f>N225*K232</f>
        <v>492.03000000000003</v>
      </c>
      <c r="M232" s="683"/>
      <c r="N232" s="426"/>
      <c r="O232" s="423"/>
    </row>
    <row r="233" spans="2:15" ht="14.4" thickBot="1">
      <c r="B233" s="684" t="s">
        <v>58</v>
      </c>
      <c r="C233" s="685"/>
      <c r="D233" s="685"/>
      <c r="E233" s="685"/>
      <c r="F233" s="685"/>
      <c r="G233" s="685"/>
      <c r="H233" s="685"/>
      <c r="I233" s="685"/>
      <c r="J233" s="685"/>
      <c r="K233" s="685"/>
      <c r="L233" s="685"/>
      <c r="M233" s="685"/>
      <c r="N233" s="427">
        <f>ROUND(SUM(L230:M232),0)</f>
        <v>2320</v>
      </c>
      <c r="O233" s="428"/>
    </row>
    <row r="234" spans="2:15" ht="14.4" thickBot="1">
      <c r="B234" s="686"/>
      <c r="C234" s="687"/>
      <c r="D234" s="687"/>
      <c r="E234" s="687"/>
      <c r="F234" s="687"/>
      <c r="G234" s="687"/>
      <c r="H234" s="687"/>
      <c r="I234" s="687"/>
      <c r="J234" s="687"/>
      <c r="K234" s="687"/>
      <c r="L234" s="687"/>
      <c r="M234" s="687"/>
      <c r="N234" s="688"/>
    </row>
    <row r="235" spans="2:15" ht="20.100000000000001" customHeight="1" thickBot="1">
      <c r="B235" s="689" t="s">
        <v>80</v>
      </c>
      <c r="C235" s="690"/>
      <c r="D235" s="690"/>
      <c r="E235" s="690"/>
      <c r="F235" s="690"/>
      <c r="G235" s="690"/>
      <c r="H235" s="690"/>
      <c r="I235" s="690"/>
      <c r="J235" s="690"/>
      <c r="K235" s="690"/>
      <c r="L235" s="690"/>
      <c r="M235" s="690"/>
      <c r="N235" s="420">
        <f>N225+N233</f>
        <v>9349</v>
      </c>
      <c r="O235" s="428"/>
    </row>
    <row r="236" spans="2:15">
      <c r="B236" s="429"/>
      <c r="C236" s="430"/>
      <c r="D236" s="430"/>
      <c r="E236" s="430"/>
      <c r="F236" s="430"/>
      <c r="G236" s="430"/>
      <c r="H236" s="430"/>
      <c r="I236" s="430"/>
      <c r="J236" s="430"/>
      <c r="K236" s="430"/>
      <c r="L236" s="430"/>
      <c r="M236" s="430"/>
      <c r="N236" s="431"/>
    </row>
    <row r="237" spans="2:15">
      <c r="B237" s="432"/>
      <c r="C237" s="433"/>
      <c r="D237" s="433"/>
      <c r="E237" s="433"/>
      <c r="F237" s="433"/>
      <c r="G237" s="433"/>
      <c r="H237" s="433"/>
      <c r="I237" s="433"/>
      <c r="J237" s="433"/>
      <c r="K237" s="433"/>
      <c r="L237" s="433"/>
      <c r="M237" s="433"/>
      <c r="N237" s="434"/>
    </row>
    <row r="238" spans="2:15">
      <c r="B238" s="435"/>
      <c r="C238" s="436" t="s">
        <v>164</v>
      </c>
      <c r="D238" s="437"/>
      <c r="E238" s="438"/>
      <c r="F238" s="438"/>
      <c r="G238" s="438"/>
      <c r="H238" s="436"/>
      <c r="J238" s="439" t="s">
        <v>161</v>
      </c>
      <c r="K238" s="440"/>
      <c r="L238" s="440"/>
      <c r="M238" s="433"/>
      <c r="N238" s="434"/>
    </row>
    <row r="239" spans="2:15">
      <c r="B239" s="441"/>
      <c r="C239" s="442"/>
      <c r="D239" s="437"/>
      <c r="E239" s="438"/>
      <c r="F239" s="438"/>
      <c r="G239" s="438"/>
      <c r="H239" s="436"/>
      <c r="J239" s="440"/>
      <c r="K239" s="440"/>
      <c r="L239" s="440"/>
      <c r="M239" s="433"/>
      <c r="N239" s="434"/>
    </row>
    <row r="240" spans="2:15">
      <c r="B240" s="441"/>
      <c r="C240" s="442"/>
      <c r="D240" s="437"/>
      <c r="E240" s="438"/>
      <c r="F240" s="438"/>
      <c r="G240" s="438"/>
      <c r="H240" s="436"/>
      <c r="J240" s="436"/>
      <c r="K240" s="436"/>
      <c r="L240" s="436"/>
      <c r="M240" s="433"/>
      <c r="N240" s="434"/>
    </row>
    <row r="241" spans="2:15">
      <c r="B241" s="443"/>
      <c r="C241" s="444"/>
      <c r="D241" s="445"/>
      <c r="E241" s="445"/>
      <c r="F241" s="445"/>
      <c r="G241" s="445"/>
      <c r="H241" s="444"/>
      <c r="J241" s="444"/>
      <c r="K241" s="445"/>
      <c r="L241" s="445"/>
      <c r="M241" s="433"/>
      <c r="N241" s="434"/>
    </row>
    <row r="242" spans="2:15">
      <c r="B242" s="443"/>
      <c r="C242" s="444" t="s">
        <v>317</v>
      </c>
      <c r="D242" s="445"/>
      <c r="E242" s="445"/>
      <c r="F242" s="445"/>
      <c r="G242" s="445"/>
      <c r="H242" s="444"/>
      <c r="J242" s="444" t="s">
        <v>209</v>
      </c>
      <c r="K242" s="438"/>
      <c r="L242" s="438"/>
      <c r="M242" s="446"/>
      <c r="N242" s="447"/>
      <c r="O242" s="371"/>
    </row>
    <row r="243" spans="2:15" ht="17.399999999999999" customHeight="1">
      <c r="B243" s="448"/>
      <c r="C243" s="449" t="s">
        <v>166</v>
      </c>
      <c r="D243" s="438"/>
      <c r="E243" s="438"/>
      <c r="F243" s="438"/>
      <c r="G243" s="438"/>
      <c r="H243" s="450"/>
      <c r="J243" s="450" t="s">
        <v>163</v>
      </c>
      <c r="K243" s="433"/>
      <c r="L243" s="433"/>
      <c r="M243" s="433"/>
      <c r="N243" s="434"/>
    </row>
    <row r="244" spans="2:15" ht="17.25" customHeight="1">
      <c r="B244" s="451"/>
      <c r="C244" s="452"/>
      <c r="D244" s="452"/>
      <c r="E244" s="433"/>
      <c r="F244" s="433"/>
      <c r="G244" s="433"/>
      <c r="H244" s="433"/>
      <c r="I244" s="433"/>
      <c r="J244" s="666"/>
      <c r="K244" s="666"/>
      <c r="L244" s="666"/>
      <c r="M244" s="666"/>
      <c r="N244" s="667"/>
      <c r="O244" s="62"/>
    </row>
    <row r="245" spans="2:15" ht="18.75" customHeight="1" thickBot="1">
      <c r="B245" s="670"/>
      <c r="C245" s="671"/>
      <c r="D245" s="671"/>
      <c r="E245" s="453"/>
      <c r="F245" s="453"/>
      <c r="G245" s="453"/>
      <c r="H245" s="453"/>
      <c r="I245" s="453"/>
      <c r="J245" s="668"/>
      <c r="K245" s="668"/>
      <c r="L245" s="668"/>
      <c r="M245" s="668"/>
      <c r="N245" s="669"/>
      <c r="O245" s="62"/>
    </row>
    <row r="247" spans="2:15" ht="14.4" thickBot="1"/>
    <row r="248" spans="2:15">
      <c r="B248" s="356"/>
      <c r="C248" s="357"/>
      <c r="D248" s="357"/>
      <c r="E248" s="357"/>
      <c r="F248" s="357"/>
      <c r="G248" s="357"/>
      <c r="H248" s="357"/>
      <c r="I248" s="357"/>
      <c r="J248" s="357"/>
      <c r="K248" s="357"/>
      <c r="L248" s="357"/>
      <c r="M248" s="357"/>
      <c r="N248" s="358"/>
    </row>
    <row r="249" spans="2:15" ht="23.25" customHeight="1">
      <c r="B249" s="756"/>
      <c r="C249" s="757"/>
      <c r="D249" s="757"/>
      <c r="E249" s="757"/>
      <c r="N249" s="360"/>
    </row>
    <row r="250" spans="2:15">
      <c r="B250" s="353"/>
      <c r="C250" s="361"/>
      <c r="D250" s="354"/>
      <c r="E250" s="361"/>
      <c r="N250" s="360"/>
    </row>
    <row r="251" spans="2:15">
      <c r="B251" s="362"/>
      <c r="C251" s="363"/>
      <c r="D251" s="364"/>
      <c r="E251" s="363"/>
      <c r="N251" s="360"/>
    </row>
    <row r="252" spans="2:15">
      <c r="B252" s="758"/>
      <c r="C252" s="759"/>
      <c r="D252" s="759"/>
      <c r="E252" s="759"/>
      <c r="F252" s="759"/>
      <c r="G252" s="759"/>
      <c r="H252" s="759"/>
      <c r="I252" s="759"/>
      <c r="J252" s="759"/>
      <c r="K252" s="759"/>
      <c r="L252" s="759"/>
      <c r="M252" s="759"/>
      <c r="N252" s="760"/>
      <c r="O252" s="359"/>
    </row>
    <row r="253" spans="2:15" ht="14.4" thickBot="1">
      <c r="B253" s="365"/>
      <c r="N253" s="360"/>
    </row>
    <row r="254" spans="2:15">
      <c r="B254" s="761"/>
      <c r="C254" s="764"/>
      <c r="D254" s="764"/>
      <c r="E254" s="764"/>
      <c r="F254" s="764"/>
      <c r="G254" s="764"/>
      <c r="H254" s="764"/>
      <c r="I254" s="764"/>
      <c r="J254" s="764"/>
      <c r="K254" s="765"/>
      <c r="L254" s="765"/>
      <c r="M254" s="765"/>
      <c r="N254" s="766"/>
      <c r="O254" s="367"/>
    </row>
    <row r="255" spans="2:15">
      <c r="B255" s="762"/>
      <c r="C255" s="742" t="s">
        <v>200</v>
      </c>
      <c r="D255" s="742"/>
      <c r="E255" s="742"/>
      <c r="F255" s="742"/>
      <c r="G255" s="742"/>
      <c r="H255" s="742"/>
      <c r="I255" s="742"/>
      <c r="J255" s="742"/>
      <c r="K255" s="767"/>
      <c r="L255" s="767"/>
      <c r="M255" s="767"/>
      <c r="N255" s="768"/>
      <c r="O255" s="367"/>
    </row>
    <row r="256" spans="2:15">
      <c r="B256" s="762"/>
      <c r="C256" s="742" t="s">
        <v>201</v>
      </c>
      <c r="D256" s="742"/>
      <c r="E256" s="742"/>
      <c r="F256" s="742"/>
      <c r="G256" s="742"/>
      <c r="H256" s="742"/>
      <c r="I256" s="742"/>
      <c r="J256" s="742"/>
      <c r="K256" s="769" t="s">
        <v>38</v>
      </c>
      <c r="L256" s="769"/>
      <c r="M256" s="769"/>
      <c r="N256" s="770"/>
      <c r="O256" s="367"/>
    </row>
    <row r="257" spans="2:15" ht="15" customHeight="1">
      <c r="B257" s="762"/>
      <c r="C257" s="772" t="s">
        <v>202</v>
      </c>
      <c r="D257" s="772"/>
      <c r="E257" s="772"/>
      <c r="F257" s="772"/>
      <c r="G257" s="772"/>
      <c r="H257" s="772"/>
      <c r="I257" s="772"/>
      <c r="J257" s="772"/>
      <c r="K257" s="735"/>
      <c r="L257" s="735"/>
      <c r="M257" s="735"/>
      <c r="N257" s="771"/>
      <c r="O257" s="371"/>
    </row>
    <row r="258" spans="2:15" ht="12.75" customHeight="1">
      <c r="B258" s="762"/>
      <c r="C258" s="772"/>
      <c r="D258" s="772"/>
      <c r="E258" s="772"/>
      <c r="F258" s="772"/>
      <c r="G258" s="772"/>
      <c r="H258" s="772"/>
      <c r="I258" s="772"/>
      <c r="J258" s="772"/>
      <c r="K258" s="769" t="s">
        <v>40</v>
      </c>
      <c r="L258" s="769">
        <v>4</v>
      </c>
      <c r="M258" s="769" t="s">
        <v>41</v>
      </c>
      <c r="N258" s="770">
        <f>$N$12</f>
        <v>13</v>
      </c>
      <c r="O258" s="367"/>
    </row>
    <row r="259" spans="2:15" ht="13.5" customHeight="1">
      <c r="B259" s="762"/>
      <c r="C259" s="772"/>
      <c r="D259" s="772"/>
      <c r="E259" s="772"/>
      <c r="F259" s="772"/>
      <c r="G259" s="772"/>
      <c r="H259" s="772"/>
      <c r="I259" s="772"/>
      <c r="J259" s="772"/>
      <c r="K259" s="769"/>
      <c r="L259" s="769"/>
      <c r="M259" s="769"/>
      <c r="N259" s="770"/>
      <c r="O259" s="367"/>
    </row>
    <row r="260" spans="2:15" ht="14.4" thickBot="1">
      <c r="B260" s="763"/>
      <c r="C260" s="775" t="s">
        <v>42</v>
      </c>
      <c r="D260" s="775"/>
      <c r="E260" s="775"/>
      <c r="F260" s="775"/>
      <c r="G260" s="775"/>
      <c r="H260" s="775"/>
      <c r="I260" s="775"/>
      <c r="J260" s="775"/>
      <c r="K260" s="773"/>
      <c r="L260" s="773"/>
      <c r="M260" s="773"/>
      <c r="N260" s="774"/>
      <c r="O260" s="367"/>
    </row>
    <row r="261" spans="2:15">
      <c r="B261" s="372"/>
      <c r="C261" s="366"/>
      <c r="D261" s="366"/>
      <c r="E261" s="366"/>
      <c r="F261" s="366"/>
      <c r="G261" s="366"/>
      <c r="H261" s="366"/>
      <c r="I261" s="366"/>
      <c r="J261" s="366"/>
      <c r="K261" s="366"/>
      <c r="L261" s="357"/>
      <c r="M261" s="357"/>
      <c r="N261" s="358"/>
    </row>
    <row r="262" spans="2:15">
      <c r="B262" s="373"/>
      <c r="C262" s="368"/>
      <c r="D262" s="368"/>
      <c r="E262" s="368"/>
      <c r="F262" s="368"/>
      <c r="G262" s="368"/>
      <c r="H262" s="368"/>
      <c r="I262" s="368"/>
      <c r="J262" s="368"/>
      <c r="K262" s="735" t="s">
        <v>43</v>
      </c>
      <c r="L262" s="369" t="s">
        <v>44</v>
      </c>
      <c r="M262" s="369" t="s">
        <v>45</v>
      </c>
      <c r="N262" s="370" t="s">
        <v>46</v>
      </c>
      <c r="O262" s="371"/>
    </row>
    <row r="263" spans="2:15">
      <c r="B263" s="373"/>
      <c r="C263" s="368"/>
      <c r="D263" s="368"/>
      <c r="E263" s="368"/>
      <c r="F263" s="368"/>
      <c r="G263" s="368"/>
      <c r="H263" s="368"/>
      <c r="I263" s="368"/>
      <c r="J263" s="368"/>
      <c r="K263" s="735"/>
      <c r="L263" s="63">
        <f>+$L$17</f>
        <v>22</v>
      </c>
      <c r="M263" s="63">
        <f>+$M$17</f>
        <v>9</v>
      </c>
      <c r="N263" s="64">
        <f>+$N$17</f>
        <v>2026</v>
      </c>
      <c r="O263" s="374"/>
    </row>
    <row r="264" spans="2:15" ht="18" customHeight="1">
      <c r="B264" s="741"/>
      <c r="C264" s="742"/>
      <c r="D264" s="742"/>
      <c r="E264" s="742"/>
      <c r="F264" s="368"/>
      <c r="G264" s="368"/>
      <c r="H264" s="368"/>
      <c r="J264" s="368"/>
      <c r="K264" s="62"/>
      <c r="N264" s="65"/>
      <c r="O264" s="374"/>
    </row>
    <row r="265" spans="2:15" ht="31.2" customHeight="1">
      <c r="B265" s="375"/>
      <c r="C265" s="757" t="s">
        <v>264</v>
      </c>
      <c r="D265" s="757"/>
      <c r="E265" s="757"/>
      <c r="F265" s="757"/>
      <c r="G265" s="757"/>
      <c r="H265" s="757"/>
      <c r="I265" s="757"/>
      <c r="J265" s="757"/>
      <c r="K265" s="757"/>
      <c r="L265" s="757"/>
      <c r="M265" s="757"/>
      <c r="N265" s="791"/>
      <c r="O265" s="371"/>
    </row>
    <row r="266" spans="2:15">
      <c r="B266" s="365"/>
      <c r="N266" s="360"/>
    </row>
    <row r="267" spans="2:15" ht="14.4" thickBot="1">
      <c r="B267" s="377"/>
      <c r="C267" s="378"/>
      <c r="D267" s="378"/>
      <c r="E267" s="378"/>
      <c r="F267" s="378"/>
      <c r="G267" s="378"/>
      <c r="H267" s="378"/>
      <c r="I267" s="378"/>
      <c r="J267" s="378"/>
      <c r="K267" s="378"/>
      <c r="L267" s="378"/>
      <c r="M267" s="378"/>
      <c r="N267" s="379"/>
    </row>
    <row r="268" spans="2:15" ht="15" customHeight="1">
      <c r="B268" s="743" t="s">
        <v>49</v>
      </c>
      <c r="C268" s="744"/>
      <c r="D268" s="744"/>
      <c r="E268" s="744"/>
      <c r="F268" s="744"/>
      <c r="G268" s="744"/>
      <c r="H268" s="744"/>
      <c r="I268" s="744"/>
      <c r="J268" s="744"/>
      <c r="K268" s="744"/>
      <c r="L268" s="744"/>
      <c r="M268" s="744"/>
      <c r="N268" s="745"/>
      <c r="O268" s="380"/>
    </row>
    <row r="269" spans="2:15" ht="15" customHeight="1" thickBot="1">
      <c r="B269" s="746"/>
      <c r="C269" s="747"/>
      <c r="D269" s="747"/>
      <c r="E269" s="747"/>
      <c r="F269" s="747"/>
      <c r="G269" s="747"/>
      <c r="H269" s="747"/>
      <c r="I269" s="747"/>
      <c r="J269" s="747"/>
      <c r="K269" s="747"/>
      <c r="L269" s="747"/>
      <c r="M269" s="747"/>
      <c r="N269" s="748"/>
    </row>
    <row r="270" spans="2:15" ht="20.100000000000001" customHeight="1">
      <c r="B270" s="381" t="s">
        <v>50</v>
      </c>
      <c r="C270" s="749" t="s">
        <v>11</v>
      </c>
      <c r="D270" s="749"/>
      <c r="E270" s="749"/>
      <c r="F270" s="749"/>
      <c r="G270" s="749"/>
      <c r="H270" s="749"/>
      <c r="I270" s="749"/>
      <c r="J270" s="749"/>
      <c r="K270" s="749"/>
      <c r="L270" s="750" t="s">
        <v>51</v>
      </c>
      <c r="M270" s="750"/>
      <c r="N270" s="382" t="s">
        <v>13</v>
      </c>
      <c r="O270" s="368"/>
    </row>
    <row r="271" spans="2:15" ht="20.100000000000001" customHeight="1" thickBot="1">
      <c r="B271" s="383" t="str">
        <f>+'PRESUPUESTO OFICIAL (Entidad.)'!D13</f>
        <v>2.1</v>
      </c>
      <c r="C271" s="751" t="str">
        <f>+'PRESUPUESTO OFICIAL (Entidad.)'!E13</f>
        <v>CORTE Y TRANSPORTE (1 KM) DE TABLAS EN MADERA INMUNIZADA 0,30m x 0,03m</v>
      </c>
      <c r="D271" s="751"/>
      <c r="E271" s="751"/>
      <c r="F271" s="751"/>
      <c r="G271" s="751"/>
      <c r="H271" s="751"/>
      <c r="I271" s="751"/>
      <c r="J271" s="751"/>
      <c r="K271" s="751"/>
      <c r="L271" s="751" t="str">
        <f>+'PRESUPUESTO OFICIAL (Entidad.)'!F13</f>
        <v>ML</v>
      </c>
      <c r="M271" s="751"/>
      <c r="N271" s="384">
        <v>1</v>
      </c>
      <c r="O271" s="385"/>
    </row>
    <row r="272" spans="2:15">
      <c r="B272" s="752" t="s">
        <v>52</v>
      </c>
      <c r="C272" s="753"/>
      <c r="D272" s="753"/>
      <c r="E272" s="753"/>
      <c r="F272" s="753"/>
      <c r="G272" s="753"/>
      <c r="H272" s="753"/>
      <c r="I272" s="753"/>
      <c r="J272" s="753"/>
      <c r="K272" s="753"/>
      <c r="L272" s="753"/>
      <c r="M272" s="753"/>
      <c r="N272" s="754"/>
      <c r="O272" s="354"/>
    </row>
    <row r="273" spans="2:17">
      <c r="B273" s="703"/>
      <c r="C273" s="704"/>
      <c r="D273" s="704"/>
      <c r="E273" s="704"/>
      <c r="F273" s="704"/>
      <c r="G273" s="704"/>
      <c r="H273" s="704"/>
      <c r="I273" s="704"/>
      <c r="J273" s="704"/>
      <c r="K273" s="704"/>
      <c r="L273" s="704"/>
      <c r="M273" s="704"/>
      <c r="N273" s="705"/>
      <c r="O273" s="354"/>
    </row>
    <row r="274" spans="2:17" ht="14.4" thickBot="1">
      <c r="B274" s="706"/>
      <c r="C274" s="707"/>
      <c r="D274" s="707"/>
      <c r="E274" s="707"/>
      <c r="F274" s="707"/>
      <c r="G274" s="707"/>
      <c r="H274" s="707"/>
      <c r="I274" s="707"/>
      <c r="J274" s="707"/>
      <c r="K274" s="707"/>
      <c r="L274" s="707"/>
      <c r="M274" s="707"/>
      <c r="N274" s="708"/>
      <c r="O274" s="354"/>
    </row>
    <row r="275" spans="2:17" ht="20.100000000000001" customHeight="1" thickBot="1">
      <c r="B275" s="709" t="s">
        <v>11</v>
      </c>
      <c r="C275" s="755"/>
      <c r="D275" s="755"/>
      <c r="E275" s="755"/>
      <c r="F275" s="755"/>
      <c r="G275" s="710" t="s">
        <v>53</v>
      </c>
      <c r="H275" s="755"/>
      <c r="I275" s="710" t="s">
        <v>54</v>
      </c>
      <c r="J275" s="710"/>
      <c r="K275" s="386" t="s">
        <v>55</v>
      </c>
      <c r="L275" s="710" t="s">
        <v>56</v>
      </c>
      <c r="M275" s="710"/>
      <c r="N275" s="387" t="s">
        <v>57</v>
      </c>
      <c r="O275" s="368"/>
    </row>
    <row r="276" spans="2:17">
      <c r="B276" s="712" t="s">
        <v>203</v>
      </c>
      <c r="C276" s="713" t="s">
        <v>203</v>
      </c>
      <c r="D276" s="713" t="s">
        <v>203</v>
      </c>
      <c r="E276" s="713" t="s">
        <v>203</v>
      </c>
      <c r="F276" s="713" t="s">
        <v>203</v>
      </c>
      <c r="G276" s="713"/>
      <c r="H276" s="713"/>
      <c r="I276" s="731" t="s">
        <v>204</v>
      </c>
      <c r="J276" s="731" t="s">
        <v>204</v>
      </c>
      <c r="K276" s="388">
        <f>N305</f>
        <v>1813.0991666666666</v>
      </c>
      <c r="L276" s="732">
        <v>0.1</v>
      </c>
      <c r="M276" s="732">
        <v>0.1</v>
      </c>
      <c r="N276" s="390">
        <f>K276*L276</f>
        <v>181.30991666666668</v>
      </c>
      <c r="O276" s="391"/>
    </row>
    <row r="277" spans="2:17">
      <c r="B277" s="733" t="s">
        <v>237</v>
      </c>
      <c r="C277" s="734"/>
      <c r="D277" s="734"/>
      <c r="E277" s="734"/>
      <c r="F277" s="734"/>
      <c r="G277" s="720"/>
      <c r="H277" s="720"/>
      <c r="I277" s="735" t="s">
        <v>205</v>
      </c>
      <c r="J277" s="735" t="s">
        <v>204</v>
      </c>
      <c r="K277" s="392">
        <f>10741*8</f>
        <v>85928</v>
      </c>
      <c r="L277" s="736">
        <f>+L302</f>
        <v>180</v>
      </c>
      <c r="M277" s="735">
        <v>100</v>
      </c>
      <c r="N277" s="390">
        <f>K277/L277</f>
        <v>477.37777777777779</v>
      </c>
      <c r="O277" s="391"/>
    </row>
    <row r="278" spans="2:17" ht="14.4" thickBot="1">
      <c r="B278" s="715"/>
      <c r="C278" s="716"/>
      <c r="D278" s="716"/>
      <c r="E278" s="716"/>
      <c r="F278" s="716"/>
      <c r="G278" s="716"/>
      <c r="H278" s="716"/>
      <c r="I278" s="716"/>
      <c r="J278" s="716"/>
      <c r="K278" s="395"/>
      <c r="L278" s="786"/>
      <c r="M278" s="786"/>
      <c r="N278" s="396"/>
      <c r="O278" s="391"/>
    </row>
    <row r="279" spans="2:17" ht="14.4" thickBot="1">
      <c r="B279" s="684" t="s">
        <v>58</v>
      </c>
      <c r="C279" s="685"/>
      <c r="D279" s="685"/>
      <c r="E279" s="685"/>
      <c r="F279" s="685"/>
      <c r="G279" s="685"/>
      <c r="H279" s="685"/>
      <c r="I279" s="685"/>
      <c r="J279" s="685"/>
      <c r="K279" s="685"/>
      <c r="L279" s="685"/>
      <c r="M279" s="685"/>
      <c r="N279" s="397">
        <f>SUM(N276:N277)</f>
        <v>658.68769444444445</v>
      </c>
      <c r="O279" s="398"/>
    </row>
    <row r="280" spans="2:17" ht="13.5" customHeight="1">
      <c r="B280" s="700" t="s">
        <v>59</v>
      </c>
      <c r="C280" s="701"/>
      <c r="D280" s="701"/>
      <c r="E280" s="701"/>
      <c r="F280" s="701"/>
      <c r="G280" s="701"/>
      <c r="H280" s="701"/>
      <c r="I280" s="701"/>
      <c r="J280" s="701"/>
      <c r="K280" s="701"/>
      <c r="L280" s="701"/>
      <c r="M280" s="701"/>
      <c r="N280" s="702"/>
      <c r="O280" s="354"/>
    </row>
    <row r="281" spans="2:17">
      <c r="B281" s="703"/>
      <c r="C281" s="704"/>
      <c r="D281" s="704"/>
      <c r="E281" s="704"/>
      <c r="F281" s="704"/>
      <c r="G281" s="704"/>
      <c r="H281" s="704"/>
      <c r="I281" s="704"/>
      <c r="J281" s="704"/>
      <c r="K281" s="704"/>
      <c r="L281" s="704"/>
      <c r="M281" s="704"/>
      <c r="N281" s="705"/>
      <c r="O281" s="354"/>
    </row>
    <row r="282" spans="2:17" ht="14.4" thickBot="1">
      <c r="B282" s="706"/>
      <c r="C282" s="707"/>
      <c r="D282" s="707"/>
      <c r="E282" s="707"/>
      <c r="F282" s="707"/>
      <c r="G282" s="707"/>
      <c r="H282" s="707"/>
      <c r="I282" s="707"/>
      <c r="J282" s="707"/>
      <c r="K282" s="707"/>
      <c r="L282" s="707"/>
      <c r="M282" s="707"/>
      <c r="N282" s="708"/>
      <c r="O282" s="354"/>
    </row>
    <row r="283" spans="2:17" ht="20.100000000000001" customHeight="1" thickBot="1">
      <c r="B283" s="709" t="s">
        <v>11</v>
      </c>
      <c r="C283" s="710"/>
      <c r="D283" s="710"/>
      <c r="E283" s="710"/>
      <c r="F283" s="710"/>
      <c r="G283" s="710"/>
      <c r="H283" s="710"/>
      <c r="I283" s="710"/>
      <c r="J283" s="386" t="s">
        <v>51</v>
      </c>
      <c r="K283" s="386" t="s">
        <v>13</v>
      </c>
      <c r="L283" s="710" t="s">
        <v>60</v>
      </c>
      <c r="M283" s="710"/>
      <c r="N283" s="387" t="s">
        <v>57</v>
      </c>
      <c r="O283" s="368"/>
    </row>
    <row r="284" spans="2:17">
      <c r="B284" s="792" t="s">
        <v>249</v>
      </c>
      <c r="C284" s="793"/>
      <c r="D284" s="793"/>
      <c r="E284" s="793"/>
      <c r="F284" s="793"/>
      <c r="G284" s="793"/>
      <c r="H284" s="793"/>
      <c r="I284" s="794"/>
      <c r="J284" s="351" t="s">
        <v>248</v>
      </c>
      <c r="K284" s="406">
        <v>0.11</v>
      </c>
      <c r="L284" s="724">
        <f>148913*1.04</f>
        <v>154869.52000000002</v>
      </c>
      <c r="M284" s="725"/>
      <c r="N284" s="400">
        <f>L284*K284</f>
        <v>17035.647200000003</v>
      </c>
      <c r="O284" s="391"/>
      <c r="Q284" s="508"/>
    </row>
    <row r="285" spans="2:17">
      <c r="B285" s="726"/>
      <c r="C285" s="727"/>
      <c r="D285" s="727"/>
      <c r="E285" s="727"/>
      <c r="F285" s="727"/>
      <c r="G285" s="727"/>
      <c r="H285" s="727"/>
      <c r="I285" s="728"/>
      <c r="J285" s="369"/>
      <c r="K285" s="494"/>
      <c r="L285" s="729"/>
      <c r="M285" s="730"/>
      <c r="N285" s="400"/>
      <c r="O285" s="391"/>
    </row>
    <row r="286" spans="2:17">
      <c r="B286" s="726"/>
      <c r="C286" s="727"/>
      <c r="D286" s="727"/>
      <c r="E286" s="727"/>
      <c r="F286" s="727"/>
      <c r="G286" s="727"/>
      <c r="H286" s="727"/>
      <c r="I286" s="728"/>
      <c r="J286" s="369"/>
      <c r="K286" s="401"/>
      <c r="L286" s="729"/>
      <c r="M286" s="730"/>
      <c r="N286" s="402"/>
      <c r="O286" s="391"/>
    </row>
    <row r="287" spans="2:17">
      <c r="B287" s="719"/>
      <c r="C287" s="720" t="s">
        <v>206</v>
      </c>
      <c r="D287" s="720" t="s">
        <v>206</v>
      </c>
      <c r="E287" s="720" t="s">
        <v>206</v>
      </c>
      <c r="F287" s="720" t="s">
        <v>206</v>
      </c>
      <c r="G287" s="720" t="s">
        <v>206</v>
      </c>
      <c r="H287" s="720" t="s">
        <v>206</v>
      </c>
      <c r="I287" s="720" t="s">
        <v>206</v>
      </c>
      <c r="J287" s="369"/>
      <c r="K287" s="401"/>
      <c r="L287" s="679"/>
      <c r="M287" s="679">
        <v>6500</v>
      </c>
      <c r="N287" s="393"/>
      <c r="O287" s="391"/>
    </row>
    <row r="288" spans="2:17">
      <c r="B288" s="719"/>
      <c r="C288" s="720"/>
      <c r="D288" s="720"/>
      <c r="E288" s="720"/>
      <c r="F288" s="720"/>
      <c r="G288" s="720"/>
      <c r="H288" s="720"/>
      <c r="I288" s="720"/>
      <c r="J288" s="369"/>
      <c r="K288" s="401"/>
      <c r="L288" s="679"/>
      <c r="M288" s="679"/>
      <c r="N288" s="393"/>
      <c r="O288" s="391"/>
    </row>
    <row r="289" spans="2:17" ht="14.4" thickBot="1">
      <c r="B289" s="715"/>
      <c r="C289" s="716"/>
      <c r="D289" s="716"/>
      <c r="E289" s="716"/>
      <c r="F289" s="716"/>
      <c r="G289" s="716"/>
      <c r="H289" s="716"/>
      <c r="I289" s="716"/>
      <c r="J289" s="403" t="s">
        <v>207</v>
      </c>
      <c r="K289" s="394">
        <v>0.05</v>
      </c>
      <c r="L289" s="683">
        <f>SUM(N284:N287)</f>
        <v>17035.647200000003</v>
      </c>
      <c r="M289" s="683"/>
      <c r="N289" s="404">
        <f>ROUND(L289*K289,2)</f>
        <v>851.78</v>
      </c>
      <c r="O289" s="391"/>
    </row>
    <row r="290" spans="2:17" ht="14.4" thickBot="1">
      <c r="B290" s="684" t="s">
        <v>58</v>
      </c>
      <c r="C290" s="685"/>
      <c r="D290" s="685"/>
      <c r="E290" s="685"/>
      <c r="F290" s="685"/>
      <c r="G290" s="685"/>
      <c r="H290" s="685"/>
      <c r="I290" s="685"/>
      <c r="J290" s="685"/>
      <c r="K290" s="685"/>
      <c r="L290" s="685"/>
      <c r="M290" s="685"/>
      <c r="N290" s="397">
        <f>SUM(N284:N289)</f>
        <v>17887.427200000002</v>
      </c>
      <c r="O290" s="391"/>
    </row>
    <row r="291" spans="2:17">
      <c r="B291" s="700" t="s">
        <v>61</v>
      </c>
      <c r="C291" s="701"/>
      <c r="D291" s="701"/>
      <c r="E291" s="701"/>
      <c r="F291" s="701"/>
      <c r="G291" s="701"/>
      <c r="H291" s="701"/>
      <c r="I291" s="701"/>
      <c r="J291" s="701"/>
      <c r="K291" s="701"/>
      <c r="L291" s="701"/>
      <c r="M291" s="701"/>
      <c r="N291" s="702"/>
      <c r="O291" s="354"/>
    </row>
    <row r="292" spans="2:17">
      <c r="B292" s="703"/>
      <c r="C292" s="704"/>
      <c r="D292" s="704"/>
      <c r="E292" s="704"/>
      <c r="F292" s="704"/>
      <c r="G292" s="704"/>
      <c r="H292" s="704"/>
      <c r="I292" s="704"/>
      <c r="J292" s="704"/>
      <c r="K292" s="704"/>
      <c r="L292" s="704"/>
      <c r="M292" s="704"/>
      <c r="N292" s="705"/>
      <c r="O292" s="354"/>
    </row>
    <row r="293" spans="2:17" ht="14.4" thickBot="1">
      <c r="B293" s="706"/>
      <c r="C293" s="707"/>
      <c r="D293" s="707"/>
      <c r="E293" s="707"/>
      <c r="F293" s="707"/>
      <c r="G293" s="707"/>
      <c r="H293" s="707"/>
      <c r="I293" s="707"/>
      <c r="J293" s="707"/>
      <c r="K293" s="707"/>
      <c r="L293" s="707"/>
      <c r="M293" s="707"/>
      <c r="N293" s="708"/>
      <c r="O293" s="354"/>
    </row>
    <row r="294" spans="2:17" ht="20.100000000000001" customHeight="1" thickBot="1">
      <c r="B294" s="709" t="s">
        <v>62</v>
      </c>
      <c r="C294" s="710"/>
      <c r="D294" s="710"/>
      <c r="E294" s="710"/>
      <c r="F294" s="710"/>
      <c r="G294" s="710"/>
      <c r="H294" s="710"/>
      <c r="I294" s="386" t="s">
        <v>63</v>
      </c>
      <c r="J294" s="386" t="s">
        <v>64</v>
      </c>
      <c r="K294" s="405" t="s">
        <v>65</v>
      </c>
      <c r="L294" s="710" t="s">
        <v>66</v>
      </c>
      <c r="M294" s="710"/>
      <c r="N294" s="387" t="s">
        <v>57</v>
      </c>
      <c r="O294" s="368"/>
    </row>
    <row r="295" spans="2:17">
      <c r="B295" s="712" t="s">
        <v>238</v>
      </c>
      <c r="C295" s="713"/>
      <c r="D295" s="713"/>
      <c r="E295" s="713"/>
      <c r="F295" s="713"/>
      <c r="G295" s="713"/>
      <c r="H295" s="713"/>
      <c r="I295" s="406">
        <f>+(0.2*0.03*1)*800</f>
        <v>4.8</v>
      </c>
      <c r="J295" s="406">
        <v>1</v>
      </c>
      <c r="K295" s="406" t="s">
        <v>239</v>
      </c>
      <c r="L295" s="714">
        <v>350</v>
      </c>
      <c r="M295" s="714"/>
      <c r="N295" s="407">
        <f>+L295*J295*I295</f>
        <v>1680</v>
      </c>
      <c r="O295" s="391"/>
    </row>
    <row r="296" spans="2:17" ht="14.4" thickBot="1">
      <c r="B296" s="796" t="s">
        <v>250</v>
      </c>
      <c r="C296" s="797"/>
      <c r="D296" s="797"/>
      <c r="E296" s="797"/>
      <c r="F296" s="797"/>
      <c r="G296" s="797"/>
      <c r="H296" s="798"/>
      <c r="I296" s="403">
        <v>0.33</v>
      </c>
      <c r="J296" s="507">
        <v>6.32</v>
      </c>
      <c r="K296" s="406" t="s">
        <v>239</v>
      </c>
      <c r="L296" s="799">
        <v>350</v>
      </c>
      <c r="M296" s="800"/>
      <c r="N296" s="407">
        <f>+L296*J296*I296</f>
        <v>729.96</v>
      </c>
      <c r="O296" s="391"/>
    </row>
    <row r="297" spans="2:17" ht="14.4" thickBot="1">
      <c r="B297" s="684" t="s">
        <v>58</v>
      </c>
      <c r="C297" s="685"/>
      <c r="D297" s="685"/>
      <c r="E297" s="685"/>
      <c r="F297" s="685"/>
      <c r="G297" s="685"/>
      <c r="H297" s="685"/>
      <c r="I297" s="685"/>
      <c r="J297" s="685"/>
      <c r="K297" s="685"/>
      <c r="L297" s="685"/>
      <c r="M297" s="685"/>
      <c r="N297" s="408">
        <f>SUM(N295:N296)</f>
        <v>2409.96</v>
      </c>
      <c r="O297" s="398"/>
    </row>
    <row r="298" spans="2:17">
      <c r="B298" s="700" t="s">
        <v>67</v>
      </c>
      <c r="C298" s="701"/>
      <c r="D298" s="701"/>
      <c r="E298" s="701"/>
      <c r="F298" s="701"/>
      <c r="G298" s="701"/>
      <c r="H298" s="701"/>
      <c r="I298" s="701"/>
      <c r="J298" s="701"/>
      <c r="K298" s="701"/>
      <c r="L298" s="701"/>
      <c r="M298" s="701"/>
      <c r="N298" s="702"/>
      <c r="O298" s="354"/>
    </row>
    <row r="299" spans="2:17">
      <c r="B299" s="703"/>
      <c r="C299" s="704"/>
      <c r="D299" s="704"/>
      <c r="E299" s="704"/>
      <c r="F299" s="704"/>
      <c r="G299" s="704"/>
      <c r="H299" s="704"/>
      <c r="I299" s="704"/>
      <c r="J299" s="704"/>
      <c r="K299" s="704"/>
      <c r="L299" s="704"/>
      <c r="M299" s="704"/>
      <c r="N299" s="705"/>
      <c r="O299" s="354"/>
    </row>
    <row r="300" spans="2:17" ht="14.4" thickBot="1">
      <c r="B300" s="706"/>
      <c r="C300" s="707"/>
      <c r="D300" s="707"/>
      <c r="E300" s="707"/>
      <c r="F300" s="707"/>
      <c r="G300" s="707"/>
      <c r="H300" s="707"/>
      <c r="I300" s="707"/>
      <c r="J300" s="707"/>
      <c r="K300" s="707"/>
      <c r="L300" s="707"/>
      <c r="M300" s="707"/>
      <c r="N300" s="708"/>
      <c r="O300" s="354"/>
    </row>
    <row r="301" spans="2:17" ht="32.1" customHeight="1" thickBot="1">
      <c r="B301" s="709" t="s">
        <v>68</v>
      </c>
      <c r="C301" s="710"/>
      <c r="D301" s="710"/>
      <c r="E301" s="710"/>
      <c r="F301" s="710"/>
      <c r="G301" s="710"/>
      <c r="H301" s="710"/>
      <c r="I301" s="386" t="s">
        <v>69</v>
      </c>
      <c r="J301" s="409" t="s">
        <v>70</v>
      </c>
      <c r="K301" s="409" t="s">
        <v>71</v>
      </c>
      <c r="L301" s="711" t="s">
        <v>56</v>
      </c>
      <c r="M301" s="711"/>
      <c r="N301" s="410" t="s">
        <v>57</v>
      </c>
      <c r="O301" s="352"/>
    </row>
    <row r="302" spans="2:17">
      <c r="B302" s="717" t="s">
        <v>223</v>
      </c>
      <c r="C302" s="718" t="s">
        <v>208</v>
      </c>
      <c r="D302" s="718" t="s">
        <v>208</v>
      </c>
      <c r="E302" s="718" t="s">
        <v>208</v>
      </c>
      <c r="F302" s="718" t="s">
        <v>208</v>
      </c>
      <c r="G302" s="718" t="s">
        <v>208</v>
      </c>
      <c r="H302" s="718" t="s">
        <v>208</v>
      </c>
      <c r="I302" s="411">
        <v>71433</v>
      </c>
      <c r="J302" s="389">
        <v>0.95</v>
      </c>
      <c r="K302" s="412">
        <f>+I302*(1+J302)</f>
        <v>139294.35</v>
      </c>
      <c r="L302" s="693">
        <v>180</v>
      </c>
      <c r="M302" s="693"/>
      <c r="N302" s="495">
        <f>K302/L302</f>
        <v>773.85750000000007</v>
      </c>
      <c r="O302" s="413"/>
      <c r="P302" s="414"/>
      <c r="Q302" s="355" t="s">
        <v>240</v>
      </c>
    </row>
    <row r="303" spans="2:17">
      <c r="B303" s="691" t="s">
        <v>229</v>
      </c>
      <c r="C303" s="692"/>
      <c r="D303" s="692"/>
      <c r="E303" s="692"/>
      <c r="F303" s="692"/>
      <c r="G303" s="692"/>
      <c r="H303" s="692"/>
      <c r="I303" s="415">
        <v>95930</v>
      </c>
      <c r="J303" s="389">
        <v>0.95</v>
      </c>
      <c r="K303" s="412">
        <f>+I303*(1+J303)</f>
        <v>187063.5</v>
      </c>
      <c r="L303" s="693">
        <f>+L302</f>
        <v>180</v>
      </c>
      <c r="M303" s="693"/>
      <c r="N303" s="495">
        <f>K303/L303</f>
        <v>1039.2416666666666</v>
      </c>
      <c r="O303" s="413"/>
      <c r="P303" s="414"/>
    </row>
    <row r="304" spans="2:17" ht="14.4" thickBot="1">
      <c r="B304" s="694"/>
      <c r="C304" s="695"/>
      <c r="D304" s="695"/>
      <c r="E304" s="695"/>
      <c r="F304" s="695"/>
      <c r="G304" s="695"/>
      <c r="H304" s="695"/>
      <c r="I304" s="695"/>
      <c r="J304" s="695"/>
      <c r="K304" s="695"/>
      <c r="L304" s="695"/>
      <c r="M304" s="695"/>
      <c r="N304" s="696"/>
      <c r="O304" s="391"/>
    </row>
    <row r="305" spans="2:16" ht="14.4" thickBot="1">
      <c r="B305" s="684" t="s">
        <v>58</v>
      </c>
      <c r="C305" s="685"/>
      <c r="D305" s="685"/>
      <c r="E305" s="685"/>
      <c r="F305" s="685"/>
      <c r="G305" s="685"/>
      <c r="H305" s="685"/>
      <c r="I305" s="685"/>
      <c r="J305" s="685"/>
      <c r="K305" s="685"/>
      <c r="L305" s="685"/>
      <c r="M305" s="685"/>
      <c r="N305" s="419">
        <f>SUM(N302:N303)</f>
        <v>1813.0991666666666</v>
      </c>
      <c r="O305" s="391"/>
      <c r="P305" s="414"/>
    </row>
    <row r="306" spans="2:16" ht="14.4" thickBot="1">
      <c r="B306" s="697"/>
      <c r="C306" s="698"/>
      <c r="D306" s="698"/>
      <c r="E306" s="698"/>
      <c r="F306" s="698"/>
      <c r="G306" s="698"/>
      <c r="H306" s="698"/>
      <c r="I306" s="698"/>
      <c r="J306" s="698"/>
      <c r="K306" s="698"/>
      <c r="L306" s="698"/>
      <c r="M306" s="698"/>
      <c r="N306" s="699"/>
    </row>
    <row r="307" spans="2:16" ht="20.100000000000001" customHeight="1" thickBot="1">
      <c r="B307" s="689" t="s">
        <v>72</v>
      </c>
      <c r="C307" s="690"/>
      <c r="D307" s="690"/>
      <c r="E307" s="690"/>
      <c r="F307" s="690"/>
      <c r="G307" s="690"/>
      <c r="H307" s="690"/>
      <c r="I307" s="690"/>
      <c r="J307" s="690"/>
      <c r="K307" s="690"/>
      <c r="L307" s="690"/>
      <c r="M307" s="690"/>
      <c r="N307" s="420">
        <f>ROUND(N279+N290+N297+N305,0)</f>
        <v>22769</v>
      </c>
      <c r="O307" s="421"/>
    </row>
    <row r="308" spans="2:16">
      <c r="B308" s="700" t="s">
        <v>73</v>
      </c>
      <c r="C308" s="701"/>
      <c r="D308" s="701"/>
      <c r="E308" s="701"/>
      <c r="F308" s="701"/>
      <c r="G308" s="701"/>
      <c r="H308" s="701"/>
      <c r="I308" s="701"/>
      <c r="J308" s="701"/>
      <c r="K308" s="701"/>
      <c r="L308" s="701"/>
      <c r="M308" s="701"/>
      <c r="N308" s="702"/>
      <c r="O308" s="354"/>
    </row>
    <row r="309" spans="2:16">
      <c r="B309" s="703"/>
      <c r="C309" s="704"/>
      <c r="D309" s="704"/>
      <c r="E309" s="704"/>
      <c r="F309" s="704"/>
      <c r="G309" s="704"/>
      <c r="H309" s="704"/>
      <c r="I309" s="704"/>
      <c r="J309" s="704"/>
      <c r="K309" s="704"/>
      <c r="L309" s="704"/>
      <c r="M309" s="704"/>
      <c r="N309" s="705"/>
      <c r="O309" s="354"/>
    </row>
    <row r="310" spans="2:16" ht="14.4" thickBot="1">
      <c r="B310" s="706"/>
      <c r="C310" s="707"/>
      <c r="D310" s="707"/>
      <c r="E310" s="707"/>
      <c r="F310" s="707"/>
      <c r="G310" s="707"/>
      <c r="H310" s="707"/>
      <c r="I310" s="707"/>
      <c r="J310" s="707"/>
      <c r="K310" s="707"/>
      <c r="L310" s="707"/>
      <c r="M310" s="707"/>
      <c r="N310" s="708"/>
      <c r="O310" s="354"/>
    </row>
    <row r="311" spans="2:16" ht="20.100000000000001" customHeight="1" thickBot="1">
      <c r="B311" s="709" t="s">
        <v>74</v>
      </c>
      <c r="C311" s="710"/>
      <c r="D311" s="710"/>
      <c r="E311" s="710"/>
      <c r="F311" s="710"/>
      <c r="G311" s="710"/>
      <c r="H311" s="710"/>
      <c r="I311" s="386"/>
      <c r="J311" s="409"/>
      <c r="K311" s="409" t="s">
        <v>75</v>
      </c>
      <c r="L311" s="711" t="s">
        <v>76</v>
      </c>
      <c r="M311" s="711"/>
      <c r="N311" s="410"/>
      <c r="O311" s="352"/>
    </row>
    <row r="312" spans="2:16">
      <c r="B312" s="672" t="s">
        <v>77</v>
      </c>
      <c r="C312" s="673"/>
      <c r="D312" s="673"/>
      <c r="E312" s="673"/>
      <c r="F312" s="673"/>
      <c r="G312" s="673"/>
      <c r="H312" s="673"/>
      <c r="I312" s="673"/>
      <c r="J312" s="674"/>
      <c r="K312" s="389">
        <v>0.24</v>
      </c>
      <c r="L312" s="675">
        <f>N307*K312</f>
        <v>5464.5599999999995</v>
      </c>
      <c r="M312" s="675"/>
      <c r="N312" s="422"/>
      <c r="O312" s="423"/>
    </row>
    <row r="313" spans="2:16">
      <c r="B313" s="676" t="s">
        <v>78</v>
      </c>
      <c r="C313" s="677"/>
      <c r="D313" s="677"/>
      <c r="E313" s="677"/>
      <c r="F313" s="677"/>
      <c r="G313" s="677"/>
      <c r="H313" s="677"/>
      <c r="I313" s="677"/>
      <c r="J313" s="678"/>
      <c r="K313" s="416">
        <v>0.02</v>
      </c>
      <c r="L313" s="679">
        <f>N307*K313</f>
        <v>455.38</v>
      </c>
      <c r="M313" s="679"/>
      <c r="N313" s="424"/>
      <c r="O313" s="423"/>
    </row>
    <row r="314" spans="2:16" ht="14.4" thickBot="1">
      <c r="B314" s="680" t="s">
        <v>79</v>
      </c>
      <c r="C314" s="681"/>
      <c r="D314" s="681"/>
      <c r="E314" s="681"/>
      <c r="F314" s="681"/>
      <c r="G314" s="681"/>
      <c r="H314" s="681"/>
      <c r="I314" s="681"/>
      <c r="J314" s="682"/>
      <c r="K314" s="425">
        <v>7.0000000000000007E-2</v>
      </c>
      <c r="L314" s="683">
        <f>N307*K314</f>
        <v>1593.8300000000002</v>
      </c>
      <c r="M314" s="683"/>
      <c r="N314" s="426"/>
      <c r="O314" s="423"/>
    </row>
    <row r="315" spans="2:16" ht="14.4" thickBot="1">
      <c r="B315" s="684" t="s">
        <v>58</v>
      </c>
      <c r="C315" s="685"/>
      <c r="D315" s="685"/>
      <c r="E315" s="685"/>
      <c r="F315" s="685"/>
      <c r="G315" s="685"/>
      <c r="H315" s="685"/>
      <c r="I315" s="685"/>
      <c r="J315" s="685"/>
      <c r="K315" s="685"/>
      <c r="L315" s="685"/>
      <c r="M315" s="685"/>
      <c r="N315" s="427">
        <f>ROUND(SUM(L312:M314),0)</f>
        <v>7514</v>
      </c>
      <c r="O315" s="428"/>
    </row>
    <row r="316" spans="2:16" ht="14.4" thickBot="1">
      <c r="B316" s="686"/>
      <c r="C316" s="687"/>
      <c r="D316" s="687"/>
      <c r="E316" s="687"/>
      <c r="F316" s="687"/>
      <c r="G316" s="687"/>
      <c r="H316" s="687"/>
      <c r="I316" s="687"/>
      <c r="J316" s="687"/>
      <c r="K316" s="687"/>
      <c r="L316" s="687"/>
      <c r="M316" s="687"/>
      <c r="N316" s="688"/>
    </row>
    <row r="317" spans="2:16" ht="20.100000000000001" customHeight="1" thickBot="1">
      <c r="B317" s="689" t="s">
        <v>80</v>
      </c>
      <c r="C317" s="690"/>
      <c r="D317" s="690"/>
      <c r="E317" s="690"/>
      <c r="F317" s="690"/>
      <c r="G317" s="690"/>
      <c r="H317" s="690"/>
      <c r="I317" s="690"/>
      <c r="J317" s="690"/>
      <c r="K317" s="690"/>
      <c r="L317" s="690"/>
      <c r="M317" s="690"/>
      <c r="N317" s="420">
        <f>N307+N315</f>
        <v>30283</v>
      </c>
      <c r="O317" s="428"/>
    </row>
    <row r="318" spans="2:16">
      <c r="B318" s="429"/>
      <c r="C318" s="430"/>
      <c r="D318" s="430"/>
      <c r="E318" s="430"/>
      <c r="F318" s="430"/>
      <c r="G318" s="430"/>
      <c r="H318" s="430"/>
      <c r="I318" s="430"/>
      <c r="J318" s="430"/>
      <c r="K318" s="430"/>
      <c r="L318" s="430"/>
      <c r="M318" s="430"/>
      <c r="N318" s="431"/>
    </row>
    <row r="319" spans="2:16">
      <c r="B319" s="432"/>
      <c r="C319" s="433"/>
      <c r="D319" s="433"/>
      <c r="E319" s="433"/>
      <c r="F319" s="433"/>
      <c r="G319" s="433"/>
      <c r="H319" s="433"/>
      <c r="I319" s="433"/>
      <c r="J319" s="433"/>
      <c r="K319" s="433"/>
      <c r="L319" s="433"/>
      <c r="M319" s="433"/>
      <c r="N319" s="434"/>
    </row>
    <row r="320" spans="2:16">
      <c r="B320" s="435"/>
      <c r="C320" s="436" t="s">
        <v>164</v>
      </c>
      <c r="D320" s="437"/>
      <c r="E320" s="438"/>
      <c r="F320" s="438"/>
      <c r="G320" s="438"/>
      <c r="H320" s="436"/>
      <c r="J320" s="439" t="s">
        <v>161</v>
      </c>
      <c r="K320" s="440"/>
      <c r="L320" s="440"/>
      <c r="M320" s="433"/>
      <c r="N320" s="434"/>
    </row>
    <row r="321" spans="2:15">
      <c r="B321" s="441"/>
      <c r="C321" s="442"/>
      <c r="D321" s="437"/>
      <c r="E321" s="438"/>
      <c r="F321" s="438"/>
      <c r="G321" s="438"/>
      <c r="H321" s="436"/>
      <c r="J321" s="440"/>
      <c r="K321" s="440"/>
      <c r="L321" s="440"/>
      <c r="M321" s="433"/>
      <c r="N321" s="434"/>
    </row>
    <row r="322" spans="2:15">
      <c r="B322" s="441"/>
      <c r="C322" s="442"/>
      <c r="D322" s="437"/>
      <c r="E322" s="438"/>
      <c r="F322" s="438"/>
      <c r="G322" s="438"/>
      <c r="H322" s="436"/>
      <c r="J322" s="436"/>
      <c r="K322" s="436"/>
      <c r="L322" s="436"/>
      <c r="M322" s="433"/>
      <c r="N322" s="434"/>
    </row>
    <row r="323" spans="2:15">
      <c r="B323" s="443"/>
      <c r="C323" s="444"/>
      <c r="D323" s="445"/>
      <c r="E323" s="445"/>
      <c r="F323" s="445"/>
      <c r="G323" s="445"/>
      <c r="H323" s="444"/>
      <c r="J323" s="444"/>
      <c r="K323" s="445"/>
      <c r="L323" s="445"/>
      <c r="M323" s="433"/>
      <c r="N323" s="434"/>
    </row>
    <row r="324" spans="2:15">
      <c r="B324" s="443"/>
      <c r="C324" s="444" t="s">
        <v>317</v>
      </c>
      <c r="D324" s="445"/>
      <c r="E324" s="445"/>
      <c r="F324" s="445"/>
      <c r="G324" s="445"/>
      <c r="H324" s="444"/>
      <c r="J324" s="444" t="s">
        <v>209</v>
      </c>
      <c r="K324" s="438"/>
      <c r="L324" s="438"/>
      <c r="M324" s="446"/>
      <c r="N324" s="447"/>
      <c r="O324" s="371"/>
    </row>
    <row r="325" spans="2:15" ht="17.399999999999999" customHeight="1">
      <c r="B325" s="448"/>
      <c r="C325" s="449" t="s">
        <v>166</v>
      </c>
      <c r="D325" s="438"/>
      <c r="E325" s="438"/>
      <c r="F325" s="438"/>
      <c r="G325" s="438"/>
      <c r="H325" s="450"/>
      <c r="J325" s="450" t="s">
        <v>163</v>
      </c>
      <c r="K325" s="433"/>
      <c r="L325" s="433"/>
      <c r="M325" s="433"/>
      <c r="N325" s="434"/>
    </row>
    <row r="326" spans="2:15" ht="17.25" customHeight="1">
      <c r="B326" s="451"/>
      <c r="C326" s="452"/>
      <c r="D326" s="452"/>
      <c r="E326" s="433"/>
      <c r="F326" s="433"/>
      <c r="G326" s="433"/>
      <c r="H326" s="433"/>
      <c r="I326" s="433"/>
      <c r="J326" s="666"/>
      <c r="K326" s="666"/>
      <c r="L326" s="666"/>
      <c r="M326" s="666"/>
      <c r="N326" s="667"/>
      <c r="O326" s="62"/>
    </row>
    <row r="327" spans="2:15" ht="18.75" customHeight="1" thickBot="1">
      <c r="B327" s="670"/>
      <c r="C327" s="671"/>
      <c r="D327" s="671"/>
      <c r="E327" s="453"/>
      <c r="F327" s="453"/>
      <c r="G327" s="453"/>
      <c r="H327" s="453"/>
      <c r="I327" s="453"/>
      <c r="J327" s="668"/>
      <c r="K327" s="668"/>
      <c r="L327" s="668"/>
      <c r="M327" s="668"/>
      <c r="N327" s="669"/>
      <c r="O327" s="62"/>
    </row>
    <row r="329" spans="2:15" ht="14.4" thickBot="1"/>
    <row r="330" spans="2:15">
      <c r="B330" s="356"/>
      <c r="C330" s="357"/>
      <c r="D330" s="357"/>
      <c r="E330" s="357"/>
      <c r="F330" s="357"/>
      <c r="G330" s="357"/>
      <c r="H330" s="357"/>
      <c r="I330" s="357"/>
      <c r="J330" s="357"/>
      <c r="K330" s="357"/>
      <c r="L330" s="357"/>
      <c r="M330" s="357"/>
      <c r="N330" s="358"/>
    </row>
    <row r="331" spans="2:15" ht="23.25" customHeight="1">
      <c r="B331" s="756"/>
      <c r="C331" s="757"/>
      <c r="D331" s="757"/>
      <c r="E331" s="757"/>
      <c r="N331" s="360"/>
    </row>
    <row r="332" spans="2:15">
      <c r="B332" s="353"/>
      <c r="C332" s="361"/>
      <c r="D332" s="354"/>
      <c r="E332" s="361"/>
      <c r="N332" s="360"/>
    </row>
    <row r="333" spans="2:15">
      <c r="B333" s="362"/>
      <c r="C333" s="363"/>
      <c r="D333" s="364"/>
      <c r="E333" s="363"/>
      <c r="N333" s="360"/>
    </row>
    <row r="334" spans="2:15">
      <c r="B334" s="758"/>
      <c r="C334" s="759"/>
      <c r="D334" s="759"/>
      <c r="E334" s="759"/>
      <c r="F334" s="759"/>
      <c r="G334" s="759"/>
      <c r="H334" s="759"/>
      <c r="I334" s="759"/>
      <c r="J334" s="759"/>
      <c r="K334" s="759"/>
      <c r="L334" s="759"/>
      <c r="M334" s="759"/>
      <c r="N334" s="760"/>
      <c r="O334" s="359"/>
    </row>
    <row r="335" spans="2:15" ht="14.4" thickBot="1">
      <c r="B335" s="365"/>
      <c r="N335" s="360"/>
    </row>
    <row r="336" spans="2:15">
      <c r="B336" s="761"/>
      <c r="C336" s="764"/>
      <c r="D336" s="764"/>
      <c r="E336" s="764"/>
      <c r="F336" s="764"/>
      <c r="G336" s="764"/>
      <c r="H336" s="764"/>
      <c r="I336" s="764"/>
      <c r="J336" s="764"/>
      <c r="K336" s="765"/>
      <c r="L336" s="765"/>
      <c r="M336" s="765"/>
      <c r="N336" s="766"/>
      <c r="O336" s="367"/>
    </row>
    <row r="337" spans="2:15">
      <c r="B337" s="762"/>
      <c r="C337" s="742" t="s">
        <v>200</v>
      </c>
      <c r="D337" s="742"/>
      <c r="E337" s="742"/>
      <c r="F337" s="742"/>
      <c r="G337" s="742"/>
      <c r="H337" s="742"/>
      <c r="I337" s="742"/>
      <c r="J337" s="742"/>
      <c r="K337" s="767"/>
      <c r="L337" s="767"/>
      <c r="M337" s="767"/>
      <c r="N337" s="768"/>
      <c r="O337" s="367"/>
    </row>
    <row r="338" spans="2:15">
      <c r="B338" s="762"/>
      <c r="C338" s="742" t="s">
        <v>201</v>
      </c>
      <c r="D338" s="742"/>
      <c r="E338" s="742"/>
      <c r="F338" s="742"/>
      <c r="G338" s="742"/>
      <c r="H338" s="742"/>
      <c r="I338" s="742"/>
      <c r="J338" s="742"/>
      <c r="K338" s="769" t="s">
        <v>38</v>
      </c>
      <c r="L338" s="769"/>
      <c r="M338" s="769"/>
      <c r="N338" s="770"/>
      <c r="O338" s="367"/>
    </row>
    <row r="339" spans="2:15" ht="15" customHeight="1">
      <c r="B339" s="762"/>
      <c r="C339" s="772" t="s">
        <v>202</v>
      </c>
      <c r="D339" s="772"/>
      <c r="E339" s="772"/>
      <c r="F339" s="772"/>
      <c r="G339" s="772"/>
      <c r="H339" s="772"/>
      <c r="I339" s="772"/>
      <c r="J339" s="772"/>
      <c r="K339" s="735"/>
      <c r="L339" s="735"/>
      <c r="M339" s="735"/>
      <c r="N339" s="771"/>
      <c r="O339" s="371"/>
    </row>
    <row r="340" spans="2:15" ht="12.75" customHeight="1">
      <c r="B340" s="762"/>
      <c r="C340" s="772"/>
      <c r="D340" s="772"/>
      <c r="E340" s="772"/>
      <c r="F340" s="772"/>
      <c r="G340" s="772"/>
      <c r="H340" s="772"/>
      <c r="I340" s="772"/>
      <c r="J340" s="772"/>
      <c r="K340" s="769" t="s">
        <v>40</v>
      </c>
      <c r="L340" s="769">
        <v>5</v>
      </c>
      <c r="M340" s="769" t="s">
        <v>41</v>
      </c>
      <c r="N340" s="770">
        <f>$N$12</f>
        <v>13</v>
      </c>
      <c r="O340" s="367"/>
    </row>
    <row r="341" spans="2:15" ht="13.5" customHeight="1">
      <c r="B341" s="762"/>
      <c r="C341" s="772"/>
      <c r="D341" s="772"/>
      <c r="E341" s="772"/>
      <c r="F341" s="772"/>
      <c r="G341" s="772"/>
      <c r="H341" s="772"/>
      <c r="I341" s="772"/>
      <c r="J341" s="772"/>
      <c r="K341" s="769"/>
      <c r="L341" s="769"/>
      <c r="M341" s="769"/>
      <c r="N341" s="770"/>
      <c r="O341" s="367"/>
    </row>
    <row r="342" spans="2:15" ht="14.4" thickBot="1">
      <c r="B342" s="763"/>
      <c r="C342" s="775" t="s">
        <v>42</v>
      </c>
      <c r="D342" s="775"/>
      <c r="E342" s="775"/>
      <c r="F342" s="775"/>
      <c r="G342" s="775"/>
      <c r="H342" s="775"/>
      <c r="I342" s="775"/>
      <c r="J342" s="775"/>
      <c r="K342" s="773"/>
      <c r="L342" s="773"/>
      <c r="M342" s="773"/>
      <c r="N342" s="774"/>
      <c r="O342" s="367"/>
    </row>
    <row r="343" spans="2:15">
      <c r="B343" s="372"/>
      <c r="C343" s="366"/>
      <c r="D343" s="366"/>
      <c r="E343" s="366"/>
      <c r="F343" s="366"/>
      <c r="G343" s="366"/>
      <c r="H343" s="366"/>
      <c r="I343" s="366"/>
      <c r="J343" s="366"/>
      <c r="K343" s="366"/>
      <c r="L343" s="357"/>
      <c r="M343" s="357"/>
      <c r="N343" s="358"/>
    </row>
    <row r="344" spans="2:15">
      <c r="B344" s="373"/>
      <c r="C344" s="368"/>
      <c r="D344" s="368"/>
      <c r="E344" s="368"/>
      <c r="F344" s="368"/>
      <c r="G344" s="368"/>
      <c r="H344" s="368"/>
      <c r="I344" s="368"/>
      <c r="J344" s="368"/>
      <c r="K344" s="735" t="s">
        <v>43</v>
      </c>
      <c r="L344" s="369" t="s">
        <v>44</v>
      </c>
      <c r="M344" s="369" t="s">
        <v>45</v>
      </c>
      <c r="N344" s="370" t="s">
        <v>46</v>
      </c>
      <c r="O344" s="371"/>
    </row>
    <row r="345" spans="2:15">
      <c r="B345" s="373"/>
      <c r="C345" s="368"/>
      <c r="D345" s="368"/>
      <c r="E345" s="368"/>
      <c r="F345" s="368"/>
      <c r="G345" s="368"/>
      <c r="H345" s="368"/>
      <c r="I345" s="368"/>
      <c r="J345" s="368"/>
      <c r="K345" s="735"/>
      <c r="L345" s="63">
        <f>+$L$17</f>
        <v>22</v>
      </c>
      <c r="M345" s="63">
        <f>+$M$17</f>
        <v>9</v>
      </c>
      <c r="N345" s="64">
        <f>+$N$17</f>
        <v>2026</v>
      </c>
      <c r="O345" s="374"/>
    </row>
    <row r="346" spans="2:15" ht="18" customHeight="1">
      <c r="B346" s="741"/>
      <c r="C346" s="742"/>
      <c r="D346" s="742"/>
      <c r="E346" s="742"/>
      <c r="F346" s="368"/>
      <c r="G346" s="368"/>
      <c r="H346" s="368"/>
      <c r="J346" s="368"/>
      <c r="K346" s="62"/>
      <c r="N346" s="65"/>
      <c r="O346" s="374"/>
    </row>
    <row r="347" spans="2:15" ht="39.6" customHeight="1">
      <c r="B347" s="375"/>
      <c r="C347" s="757" t="s">
        <v>264</v>
      </c>
      <c r="D347" s="757"/>
      <c r="E347" s="757"/>
      <c r="F347" s="757"/>
      <c r="G347" s="757"/>
      <c r="H347" s="757"/>
      <c r="I347" s="757"/>
      <c r="J347" s="757"/>
      <c r="K347" s="757"/>
      <c r="L347" s="757"/>
      <c r="M347" s="757"/>
      <c r="N347" s="791"/>
      <c r="O347" s="371"/>
    </row>
    <row r="348" spans="2:15">
      <c r="B348" s="365"/>
      <c r="N348" s="360"/>
    </row>
    <row r="349" spans="2:15" ht="14.4" thickBot="1">
      <c r="B349" s="377"/>
      <c r="C349" s="378"/>
      <c r="D349" s="378"/>
      <c r="E349" s="378"/>
      <c r="F349" s="378"/>
      <c r="G349" s="378"/>
      <c r="H349" s="378"/>
      <c r="I349" s="378"/>
      <c r="J349" s="378"/>
      <c r="K349" s="378"/>
      <c r="L349" s="378"/>
      <c r="M349" s="378"/>
      <c r="N349" s="379"/>
    </row>
    <row r="350" spans="2:15" ht="15" customHeight="1">
      <c r="B350" s="743" t="s">
        <v>49</v>
      </c>
      <c r="C350" s="744"/>
      <c r="D350" s="744"/>
      <c r="E350" s="744"/>
      <c r="F350" s="744"/>
      <c r="G350" s="744"/>
      <c r="H350" s="744"/>
      <c r="I350" s="744"/>
      <c r="J350" s="744"/>
      <c r="K350" s="744"/>
      <c r="L350" s="744"/>
      <c r="M350" s="744"/>
      <c r="N350" s="745"/>
      <c r="O350" s="380"/>
    </row>
    <row r="351" spans="2:15" ht="15" customHeight="1" thickBot="1">
      <c r="B351" s="746"/>
      <c r="C351" s="747"/>
      <c r="D351" s="747"/>
      <c r="E351" s="747"/>
      <c r="F351" s="747"/>
      <c r="G351" s="747"/>
      <c r="H351" s="747"/>
      <c r="I351" s="747"/>
      <c r="J351" s="747"/>
      <c r="K351" s="747"/>
      <c r="L351" s="747"/>
      <c r="M351" s="747"/>
      <c r="N351" s="748"/>
    </row>
    <row r="352" spans="2:15" ht="20.100000000000001" customHeight="1">
      <c r="B352" s="381" t="s">
        <v>50</v>
      </c>
      <c r="C352" s="749" t="s">
        <v>11</v>
      </c>
      <c r="D352" s="749"/>
      <c r="E352" s="749"/>
      <c r="F352" s="749"/>
      <c r="G352" s="749"/>
      <c r="H352" s="749"/>
      <c r="I352" s="749"/>
      <c r="J352" s="749"/>
      <c r="K352" s="749"/>
      <c r="L352" s="750" t="s">
        <v>51</v>
      </c>
      <c r="M352" s="750"/>
      <c r="N352" s="382" t="s">
        <v>13</v>
      </c>
      <c r="O352" s="368"/>
    </row>
    <row r="353" spans="2:17" ht="20.100000000000001" customHeight="1" thickBot="1">
      <c r="B353" s="383" t="str">
        <f>+'PRESUPUESTO OFICIAL (Entidad.)'!D14</f>
        <v>2.2</v>
      </c>
      <c r="C353" s="751" t="str">
        <f>+'PRESUPUESTO OFICIAL (Entidad.)'!E14</f>
        <v>CORTE Y TRANSPORTE (1 KM)  DE CUARTÓN EN MADERA INMUNIZADA 0,10m x 0,10m</v>
      </c>
      <c r="D353" s="751"/>
      <c r="E353" s="751"/>
      <c r="F353" s="751"/>
      <c r="G353" s="751"/>
      <c r="H353" s="751"/>
      <c r="I353" s="751"/>
      <c r="J353" s="751"/>
      <c r="K353" s="751"/>
      <c r="L353" s="751" t="str">
        <f>+'PRESUPUESTO OFICIAL (Entidad.)'!F14</f>
        <v>ML</v>
      </c>
      <c r="M353" s="751"/>
      <c r="N353" s="384">
        <v>1</v>
      </c>
      <c r="O353" s="385"/>
    </row>
    <row r="354" spans="2:17">
      <c r="B354" s="752" t="s">
        <v>52</v>
      </c>
      <c r="C354" s="753"/>
      <c r="D354" s="753"/>
      <c r="E354" s="753"/>
      <c r="F354" s="753"/>
      <c r="G354" s="753"/>
      <c r="H354" s="753"/>
      <c r="I354" s="753"/>
      <c r="J354" s="753"/>
      <c r="K354" s="753"/>
      <c r="L354" s="753"/>
      <c r="M354" s="753"/>
      <c r="N354" s="754"/>
      <c r="O354" s="354"/>
    </row>
    <row r="355" spans="2:17">
      <c r="B355" s="703"/>
      <c r="C355" s="704"/>
      <c r="D355" s="704"/>
      <c r="E355" s="704"/>
      <c r="F355" s="704"/>
      <c r="G355" s="704"/>
      <c r="H355" s="704"/>
      <c r="I355" s="704"/>
      <c r="J355" s="704"/>
      <c r="K355" s="704"/>
      <c r="L355" s="704"/>
      <c r="M355" s="704"/>
      <c r="N355" s="705"/>
      <c r="O355" s="354"/>
    </row>
    <row r="356" spans="2:17" ht="14.4" thickBot="1">
      <c r="B356" s="706"/>
      <c r="C356" s="707"/>
      <c r="D356" s="707"/>
      <c r="E356" s="707"/>
      <c r="F356" s="707"/>
      <c r="G356" s="707"/>
      <c r="H356" s="707"/>
      <c r="I356" s="707"/>
      <c r="J356" s="707"/>
      <c r="K356" s="707"/>
      <c r="L356" s="707"/>
      <c r="M356" s="707"/>
      <c r="N356" s="708"/>
      <c r="O356" s="354"/>
    </row>
    <row r="357" spans="2:17" ht="20.100000000000001" customHeight="1" thickBot="1">
      <c r="B357" s="709" t="s">
        <v>11</v>
      </c>
      <c r="C357" s="755"/>
      <c r="D357" s="755"/>
      <c r="E357" s="755"/>
      <c r="F357" s="755"/>
      <c r="G357" s="710" t="s">
        <v>53</v>
      </c>
      <c r="H357" s="755"/>
      <c r="I357" s="710" t="s">
        <v>54</v>
      </c>
      <c r="J357" s="710"/>
      <c r="K357" s="386" t="s">
        <v>55</v>
      </c>
      <c r="L357" s="710" t="s">
        <v>56</v>
      </c>
      <c r="M357" s="710"/>
      <c r="N357" s="387" t="s">
        <v>57</v>
      </c>
      <c r="O357" s="368"/>
    </row>
    <row r="358" spans="2:17">
      <c r="B358" s="712" t="s">
        <v>203</v>
      </c>
      <c r="C358" s="713" t="s">
        <v>203</v>
      </c>
      <c r="D358" s="713" t="s">
        <v>203</v>
      </c>
      <c r="E358" s="713" t="s">
        <v>203</v>
      </c>
      <c r="F358" s="713" t="s">
        <v>203</v>
      </c>
      <c r="G358" s="713"/>
      <c r="H358" s="713"/>
      <c r="I358" s="731" t="s">
        <v>204</v>
      </c>
      <c r="J358" s="731" t="s">
        <v>204</v>
      </c>
      <c r="K358" s="388">
        <f>N387</f>
        <v>1359.8243750000001</v>
      </c>
      <c r="L358" s="732">
        <v>0.1</v>
      </c>
      <c r="M358" s="732">
        <v>0.1</v>
      </c>
      <c r="N358" s="390">
        <f>K358*L358</f>
        <v>135.98243750000003</v>
      </c>
      <c r="O358" s="391"/>
    </row>
    <row r="359" spans="2:17">
      <c r="B359" s="733" t="s">
        <v>237</v>
      </c>
      <c r="C359" s="734"/>
      <c r="D359" s="734"/>
      <c r="E359" s="734"/>
      <c r="F359" s="734"/>
      <c r="G359" s="720"/>
      <c r="H359" s="720"/>
      <c r="I359" s="735" t="s">
        <v>205</v>
      </c>
      <c r="J359" s="735" t="s">
        <v>204</v>
      </c>
      <c r="K359" s="392">
        <f>10741*8</f>
        <v>85928</v>
      </c>
      <c r="L359" s="736">
        <f>+L384</f>
        <v>240</v>
      </c>
      <c r="M359" s="735">
        <v>100</v>
      </c>
      <c r="N359" s="390">
        <f>K359/L359</f>
        <v>358.03333333333336</v>
      </c>
      <c r="O359" s="391"/>
    </row>
    <row r="360" spans="2:17" ht="14.4" thickBot="1">
      <c r="B360" s="715"/>
      <c r="C360" s="716"/>
      <c r="D360" s="716"/>
      <c r="E360" s="716"/>
      <c r="F360" s="716"/>
      <c r="G360" s="716"/>
      <c r="H360" s="716"/>
      <c r="I360" s="716"/>
      <c r="J360" s="716"/>
      <c r="K360" s="395"/>
      <c r="L360" s="786"/>
      <c r="M360" s="786"/>
      <c r="N360" s="396"/>
      <c r="O360" s="391"/>
    </row>
    <row r="361" spans="2:17" ht="14.4" thickBot="1">
      <c r="B361" s="684" t="s">
        <v>58</v>
      </c>
      <c r="C361" s="685"/>
      <c r="D361" s="685"/>
      <c r="E361" s="685"/>
      <c r="F361" s="685"/>
      <c r="G361" s="685"/>
      <c r="H361" s="685"/>
      <c r="I361" s="685"/>
      <c r="J361" s="685"/>
      <c r="K361" s="685"/>
      <c r="L361" s="685"/>
      <c r="M361" s="685"/>
      <c r="N361" s="397">
        <f>SUM(N358:N359)</f>
        <v>494.01577083333336</v>
      </c>
      <c r="O361" s="398"/>
    </row>
    <row r="362" spans="2:17" ht="13.5" customHeight="1">
      <c r="B362" s="700" t="s">
        <v>59</v>
      </c>
      <c r="C362" s="701"/>
      <c r="D362" s="701"/>
      <c r="E362" s="701"/>
      <c r="F362" s="701"/>
      <c r="G362" s="701"/>
      <c r="H362" s="701"/>
      <c r="I362" s="701"/>
      <c r="J362" s="701"/>
      <c r="K362" s="701"/>
      <c r="L362" s="701"/>
      <c r="M362" s="701"/>
      <c r="N362" s="702"/>
      <c r="O362" s="354"/>
    </row>
    <row r="363" spans="2:17">
      <c r="B363" s="703"/>
      <c r="C363" s="704"/>
      <c r="D363" s="704"/>
      <c r="E363" s="704"/>
      <c r="F363" s="704"/>
      <c r="G363" s="704"/>
      <c r="H363" s="704"/>
      <c r="I363" s="704"/>
      <c r="J363" s="704"/>
      <c r="K363" s="704"/>
      <c r="L363" s="704"/>
      <c r="M363" s="704"/>
      <c r="N363" s="705"/>
      <c r="O363" s="354"/>
    </row>
    <row r="364" spans="2:17" ht="14.4" thickBot="1">
      <c r="B364" s="706"/>
      <c r="C364" s="707"/>
      <c r="D364" s="707"/>
      <c r="E364" s="707"/>
      <c r="F364" s="707"/>
      <c r="G364" s="707"/>
      <c r="H364" s="707"/>
      <c r="I364" s="707"/>
      <c r="J364" s="707"/>
      <c r="K364" s="707"/>
      <c r="L364" s="707"/>
      <c r="M364" s="707"/>
      <c r="N364" s="708"/>
      <c r="O364" s="354"/>
    </row>
    <row r="365" spans="2:17" ht="20.100000000000001" customHeight="1" thickBot="1">
      <c r="B365" s="709" t="s">
        <v>11</v>
      </c>
      <c r="C365" s="710"/>
      <c r="D365" s="710"/>
      <c r="E365" s="710"/>
      <c r="F365" s="710"/>
      <c r="G365" s="710"/>
      <c r="H365" s="710"/>
      <c r="I365" s="710"/>
      <c r="J365" s="386" t="s">
        <v>51</v>
      </c>
      <c r="K365" s="386" t="s">
        <v>13</v>
      </c>
      <c r="L365" s="710" t="s">
        <v>60</v>
      </c>
      <c r="M365" s="710"/>
      <c r="N365" s="387" t="s">
        <v>57</v>
      </c>
      <c r="O365" s="368"/>
    </row>
    <row r="366" spans="2:17">
      <c r="B366" s="792" t="s">
        <v>249</v>
      </c>
      <c r="C366" s="793"/>
      <c r="D366" s="793"/>
      <c r="E366" s="793"/>
      <c r="F366" s="793"/>
      <c r="G366" s="793"/>
      <c r="H366" s="793"/>
      <c r="I366" s="794"/>
      <c r="J366" s="351" t="s">
        <v>248</v>
      </c>
      <c r="K366" s="406">
        <v>7.0000000000000007E-2</v>
      </c>
      <c r="L366" s="724">
        <f>148913*1.04</f>
        <v>154869.52000000002</v>
      </c>
      <c r="M366" s="725"/>
      <c r="N366" s="400">
        <f>L366*K366</f>
        <v>10840.866400000003</v>
      </c>
      <c r="O366" s="391"/>
      <c r="Q366" s="508"/>
    </row>
    <row r="367" spans="2:17">
      <c r="B367" s="726"/>
      <c r="C367" s="727"/>
      <c r="D367" s="727"/>
      <c r="E367" s="727"/>
      <c r="F367" s="727"/>
      <c r="G367" s="727"/>
      <c r="H367" s="727"/>
      <c r="I367" s="728"/>
      <c r="J367" s="369"/>
      <c r="K367" s="494"/>
      <c r="L367" s="729"/>
      <c r="M367" s="730"/>
      <c r="N367" s="400"/>
      <c r="O367" s="391"/>
    </row>
    <row r="368" spans="2:17">
      <c r="B368" s="726"/>
      <c r="C368" s="727"/>
      <c r="D368" s="727"/>
      <c r="E368" s="727"/>
      <c r="F368" s="727"/>
      <c r="G368" s="727"/>
      <c r="H368" s="727"/>
      <c r="I368" s="728"/>
      <c r="J368" s="369"/>
      <c r="K368" s="401"/>
      <c r="L368" s="729"/>
      <c r="M368" s="730"/>
      <c r="N368" s="402"/>
      <c r="O368" s="391"/>
    </row>
    <row r="369" spans="2:19">
      <c r="B369" s="719"/>
      <c r="C369" s="720" t="s">
        <v>206</v>
      </c>
      <c r="D369" s="720" t="s">
        <v>206</v>
      </c>
      <c r="E369" s="720" t="s">
        <v>206</v>
      </c>
      <c r="F369" s="720" t="s">
        <v>206</v>
      </c>
      <c r="G369" s="720" t="s">
        <v>206</v>
      </c>
      <c r="H369" s="720" t="s">
        <v>206</v>
      </c>
      <c r="I369" s="720" t="s">
        <v>206</v>
      </c>
      <c r="J369" s="369"/>
      <c r="K369" s="401"/>
      <c r="L369" s="679"/>
      <c r="M369" s="679">
        <v>6500</v>
      </c>
      <c r="N369" s="393"/>
      <c r="O369" s="391"/>
    </row>
    <row r="370" spans="2:19">
      <c r="B370" s="719"/>
      <c r="C370" s="720"/>
      <c r="D370" s="720"/>
      <c r="E370" s="720"/>
      <c r="F370" s="720"/>
      <c r="G370" s="720"/>
      <c r="H370" s="720"/>
      <c r="I370" s="720"/>
      <c r="J370" s="369"/>
      <c r="K370" s="401"/>
      <c r="L370" s="679"/>
      <c r="M370" s="679"/>
      <c r="N370" s="393"/>
      <c r="O370" s="391"/>
    </row>
    <row r="371" spans="2:19" ht="14.4" thickBot="1">
      <c r="B371" s="715"/>
      <c r="C371" s="716"/>
      <c r="D371" s="716"/>
      <c r="E371" s="716"/>
      <c r="F371" s="716"/>
      <c r="G371" s="716"/>
      <c r="H371" s="716"/>
      <c r="I371" s="716"/>
      <c r="J371" s="403" t="s">
        <v>207</v>
      </c>
      <c r="K371" s="394">
        <v>0.05</v>
      </c>
      <c r="L371" s="683">
        <f>SUM(N366:N369)</f>
        <v>10840.866400000003</v>
      </c>
      <c r="M371" s="683"/>
      <c r="N371" s="404">
        <f>ROUND(L371*K371,2)</f>
        <v>542.04</v>
      </c>
      <c r="O371" s="391"/>
    </row>
    <row r="372" spans="2:19" ht="14.4" thickBot="1">
      <c r="B372" s="684" t="s">
        <v>58</v>
      </c>
      <c r="C372" s="685"/>
      <c r="D372" s="685"/>
      <c r="E372" s="685"/>
      <c r="F372" s="685"/>
      <c r="G372" s="685"/>
      <c r="H372" s="685"/>
      <c r="I372" s="685"/>
      <c r="J372" s="685"/>
      <c r="K372" s="685"/>
      <c r="L372" s="685"/>
      <c r="M372" s="685"/>
      <c r="N372" s="397">
        <f>SUM(N366:N371)</f>
        <v>11382.906400000003</v>
      </c>
      <c r="O372" s="391"/>
    </row>
    <row r="373" spans="2:19">
      <c r="B373" s="700" t="s">
        <v>61</v>
      </c>
      <c r="C373" s="701"/>
      <c r="D373" s="701"/>
      <c r="E373" s="701"/>
      <c r="F373" s="701"/>
      <c r="G373" s="701"/>
      <c r="H373" s="701"/>
      <c r="I373" s="701"/>
      <c r="J373" s="701"/>
      <c r="K373" s="701"/>
      <c r="L373" s="701"/>
      <c r="M373" s="701"/>
      <c r="N373" s="702"/>
      <c r="O373" s="354"/>
    </row>
    <row r="374" spans="2:19">
      <c r="B374" s="703"/>
      <c r="C374" s="704"/>
      <c r="D374" s="704"/>
      <c r="E374" s="704"/>
      <c r="F374" s="704"/>
      <c r="G374" s="704"/>
      <c r="H374" s="704"/>
      <c r="I374" s="704"/>
      <c r="J374" s="704"/>
      <c r="K374" s="704"/>
      <c r="L374" s="704"/>
      <c r="M374" s="704"/>
      <c r="N374" s="705"/>
      <c r="O374" s="354"/>
    </row>
    <row r="375" spans="2:19" ht="14.4" thickBot="1">
      <c r="B375" s="706"/>
      <c r="C375" s="707"/>
      <c r="D375" s="707"/>
      <c r="E375" s="707"/>
      <c r="F375" s="707"/>
      <c r="G375" s="707"/>
      <c r="H375" s="707"/>
      <c r="I375" s="707"/>
      <c r="J375" s="707"/>
      <c r="K375" s="707"/>
      <c r="L375" s="707"/>
      <c r="M375" s="707"/>
      <c r="N375" s="708"/>
      <c r="O375" s="354"/>
    </row>
    <row r="376" spans="2:19" ht="20.100000000000001" customHeight="1" thickBot="1">
      <c r="B376" s="709" t="s">
        <v>62</v>
      </c>
      <c r="C376" s="710"/>
      <c r="D376" s="710"/>
      <c r="E376" s="710"/>
      <c r="F376" s="710"/>
      <c r="G376" s="710"/>
      <c r="H376" s="710"/>
      <c r="I376" s="386" t="s">
        <v>63</v>
      </c>
      <c r="J376" s="386" t="s">
        <v>64</v>
      </c>
      <c r="K376" s="405" t="s">
        <v>65</v>
      </c>
      <c r="L376" s="710" t="s">
        <v>66</v>
      </c>
      <c r="M376" s="710"/>
      <c r="N376" s="387" t="s">
        <v>57</v>
      </c>
      <c r="O376" s="368"/>
    </row>
    <row r="377" spans="2:19">
      <c r="B377" s="712" t="s">
        <v>268</v>
      </c>
      <c r="C377" s="713"/>
      <c r="D377" s="713"/>
      <c r="E377" s="713"/>
      <c r="F377" s="713"/>
      <c r="G377" s="713"/>
      <c r="H377" s="713"/>
      <c r="I377" s="406">
        <f>+(0.1*0.1*1)*800</f>
        <v>8.0000000000000018</v>
      </c>
      <c r="J377" s="406">
        <v>1</v>
      </c>
      <c r="K377" s="406" t="s">
        <v>239</v>
      </c>
      <c r="L377" s="714">
        <v>350</v>
      </c>
      <c r="M377" s="714"/>
      <c r="N377" s="407">
        <f>+L377*J377*I377</f>
        <v>2800.0000000000005</v>
      </c>
      <c r="O377" s="391"/>
    </row>
    <row r="378" spans="2:19" ht="14.4" thickBot="1">
      <c r="B378" s="796" t="s">
        <v>250</v>
      </c>
      <c r="C378" s="797"/>
      <c r="D378" s="797"/>
      <c r="E378" s="797"/>
      <c r="F378" s="797"/>
      <c r="G378" s="797"/>
      <c r="H378" s="798"/>
      <c r="I378" s="403">
        <v>0.33</v>
      </c>
      <c r="J378" s="507">
        <v>6.32</v>
      </c>
      <c r="K378" s="406" t="s">
        <v>239</v>
      </c>
      <c r="L378" s="799">
        <v>350</v>
      </c>
      <c r="M378" s="800"/>
      <c r="N378" s="407">
        <f>+L378*J378*I378</f>
        <v>729.96</v>
      </c>
      <c r="O378" s="391"/>
    </row>
    <row r="379" spans="2:19" ht="14.4" thickBot="1">
      <c r="B379" s="684" t="s">
        <v>58</v>
      </c>
      <c r="C379" s="685"/>
      <c r="D379" s="685"/>
      <c r="E379" s="685"/>
      <c r="F379" s="685"/>
      <c r="G379" s="685"/>
      <c r="H379" s="685"/>
      <c r="I379" s="685"/>
      <c r="J379" s="685"/>
      <c r="K379" s="685"/>
      <c r="L379" s="685"/>
      <c r="M379" s="685"/>
      <c r="N379" s="408">
        <f>SUM(N377:N378)</f>
        <v>3529.9600000000005</v>
      </c>
      <c r="O379" s="398"/>
    </row>
    <row r="380" spans="2:19">
      <c r="B380" s="700" t="s">
        <v>67</v>
      </c>
      <c r="C380" s="701"/>
      <c r="D380" s="701"/>
      <c r="E380" s="701"/>
      <c r="F380" s="701"/>
      <c r="G380" s="701"/>
      <c r="H380" s="701"/>
      <c r="I380" s="701"/>
      <c r="J380" s="701"/>
      <c r="K380" s="701"/>
      <c r="L380" s="701"/>
      <c r="M380" s="701"/>
      <c r="N380" s="702"/>
      <c r="O380" s="354"/>
    </row>
    <row r="381" spans="2:19">
      <c r="B381" s="703"/>
      <c r="C381" s="704"/>
      <c r="D381" s="704"/>
      <c r="E381" s="704"/>
      <c r="F381" s="704"/>
      <c r="G381" s="704"/>
      <c r="H381" s="704"/>
      <c r="I381" s="704"/>
      <c r="J381" s="704"/>
      <c r="K381" s="704"/>
      <c r="L381" s="704"/>
      <c r="M381" s="704"/>
      <c r="N381" s="705"/>
      <c r="O381" s="354"/>
    </row>
    <row r="382" spans="2:19" ht="14.4" thickBot="1">
      <c r="B382" s="706"/>
      <c r="C382" s="707"/>
      <c r="D382" s="707"/>
      <c r="E382" s="707"/>
      <c r="F382" s="707"/>
      <c r="G382" s="707"/>
      <c r="H382" s="707"/>
      <c r="I382" s="707"/>
      <c r="J382" s="707"/>
      <c r="K382" s="707"/>
      <c r="L382" s="707"/>
      <c r="M382" s="707"/>
      <c r="N382" s="708"/>
      <c r="O382" s="354"/>
    </row>
    <row r="383" spans="2:19" ht="32.1" customHeight="1" thickBot="1">
      <c r="B383" s="709" t="s">
        <v>68</v>
      </c>
      <c r="C383" s="710"/>
      <c r="D383" s="710"/>
      <c r="E383" s="710"/>
      <c r="F383" s="710"/>
      <c r="G383" s="710"/>
      <c r="H383" s="710"/>
      <c r="I383" s="386" t="s">
        <v>69</v>
      </c>
      <c r="J383" s="409" t="s">
        <v>70</v>
      </c>
      <c r="K383" s="409" t="s">
        <v>71</v>
      </c>
      <c r="L383" s="711" t="s">
        <v>56</v>
      </c>
      <c r="M383" s="711"/>
      <c r="N383" s="410" t="s">
        <v>57</v>
      </c>
      <c r="O383" s="352"/>
    </row>
    <row r="384" spans="2:19">
      <c r="B384" s="717" t="s">
        <v>223</v>
      </c>
      <c r="C384" s="718" t="s">
        <v>208</v>
      </c>
      <c r="D384" s="718" t="s">
        <v>208</v>
      </c>
      <c r="E384" s="718" t="s">
        <v>208</v>
      </c>
      <c r="F384" s="718" t="s">
        <v>208</v>
      </c>
      <c r="G384" s="718" t="s">
        <v>208</v>
      </c>
      <c r="H384" s="718" t="s">
        <v>208</v>
      </c>
      <c r="I384" s="411">
        <v>71433</v>
      </c>
      <c r="J384" s="389">
        <v>0.95</v>
      </c>
      <c r="K384" s="412">
        <f>+I384*(1+J384)</f>
        <v>139294.35</v>
      </c>
      <c r="L384" s="693">
        <v>240</v>
      </c>
      <c r="M384" s="693"/>
      <c r="N384" s="495">
        <f>K384/L384</f>
        <v>580.39312500000005</v>
      </c>
      <c r="O384" s="413"/>
      <c r="P384" s="414"/>
      <c r="Q384" s="355" t="s">
        <v>282</v>
      </c>
      <c r="S384" s="355">
        <f>80*3</f>
        <v>240</v>
      </c>
    </row>
    <row r="385" spans="2:16">
      <c r="B385" s="691" t="s">
        <v>229</v>
      </c>
      <c r="C385" s="692"/>
      <c r="D385" s="692"/>
      <c r="E385" s="692"/>
      <c r="F385" s="692"/>
      <c r="G385" s="692"/>
      <c r="H385" s="692"/>
      <c r="I385" s="415">
        <v>95930</v>
      </c>
      <c r="J385" s="389">
        <v>0.95</v>
      </c>
      <c r="K385" s="412">
        <f>+I385*(1+J385)</f>
        <v>187063.5</v>
      </c>
      <c r="L385" s="693">
        <f>+L384</f>
        <v>240</v>
      </c>
      <c r="M385" s="693"/>
      <c r="N385" s="495">
        <f>K385/L385</f>
        <v>779.43124999999998</v>
      </c>
      <c r="O385" s="413"/>
      <c r="P385" s="414"/>
    </row>
    <row r="386" spans="2:16" ht="14.4" thickBot="1">
      <c r="B386" s="694"/>
      <c r="C386" s="695"/>
      <c r="D386" s="695"/>
      <c r="E386" s="695"/>
      <c r="F386" s="695"/>
      <c r="G386" s="695"/>
      <c r="H386" s="695"/>
      <c r="I386" s="695"/>
      <c r="J386" s="695"/>
      <c r="K386" s="695"/>
      <c r="L386" s="695"/>
      <c r="M386" s="695"/>
      <c r="N386" s="696"/>
      <c r="O386" s="391"/>
    </row>
    <row r="387" spans="2:16" ht="14.4" thickBot="1">
      <c r="B387" s="684" t="s">
        <v>58</v>
      </c>
      <c r="C387" s="685"/>
      <c r="D387" s="685"/>
      <c r="E387" s="685"/>
      <c r="F387" s="685"/>
      <c r="G387" s="685"/>
      <c r="H387" s="685"/>
      <c r="I387" s="685"/>
      <c r="J387" s="685"/>
      <c r="K387" s="685"/>
      <c r="L387" s="685"/>
      <c r="M387" s="685"/>
      <c r="N387" s="419">
        <f>SUM(N384:N385)</f>
        <v>1359.8243750000001</v>
      </c>
      <c r="O387" s="391"/>
      <c r="P387" s="414"/>
    </row>
    <row r="388" spans="2:16" ht="14.4" thickBot="1">
      <c r="B388" s="697"/>
      <c r="C388" s="698"/>
      <c r="D388" s="698"/>
      <c r="E388" s="698"/>
      <c r="F388" s="698"/>
      <c r="G388" s="698"/>
      <c r="H388" s="698"/>
      <c r="I388" s="698"/>
      <c r="J388" s="698"/>
      <c r="K388" s="698"/>
      <c r="L388" s="698"/>
      <c r="M388" s="698"/>
      <c r="N388" s="699"/>
    </row>
    <row r="389" spans="2:16" ht="20.100000000000001" customHeight="1" thickBot="1">
      <c r="B389" s="689" t="s">
        <v>72</v>
      </c>
      <c r="C389" s="690"/>
      <c r="D389" s="690"/>
      <c r="E389" s="690"/>
      <c r="F389" s="690"/>
      <c r="G389" s="690"/>
      <c r="H389" s="690"/>
      <c r="I389" s="690"/>
      <c r="J389" s="690"/>
      <c r="K389" s="690"/>
      <c r="L389" s="690"/>
      <c r="M389" s="690"/>
      <c r="N389" s="420">
        <f>ROUND(N361+N372+N379+N387,0)</f>
        <v>16767</v>
      </c>
      <c r="O389" s="421"/>
    </row>
    <row r="390" spans="2:16">
      <c r="B390" s="700" t="s">
        <v>73</v>
      </c>
      <c r="C390" s="701"/>
      <c r="D390" s="701"/>
      <c r="E390" s="701"/>
      <c r="F390" s="701"/>
      <c r="G390" s="701"/>
      <c r="H390" s="701"/>
      <c r="I390" s="701"/>
      <c r="J390" s="701"/>
      <c r="K390" s="701"/>
      <c r="L390" s="701"/>
      <c r="M390" s="701"/>
      <c r="N390" s="702"/>
      <c r="O390" s="354"/>
    </row>
    <row r="391" spans="2:16">
      <c r="B391" s="703"/>
      <c r="C391" s="704"/>
      <c r="D391" s="704"/>
      <c r="E391" s="704"/>
      <c r="F391" s="704"/>
      <c r="G391" s="704"/>
      <c r="H391" s="704"/>
      <c r="I391" s="704"/>
      <c r="J391" s="704"/>
      <c r="K391" s="704"/>
      <c r="L391" s="704"/>
      <c r="M391" s="704"/>
      <c r="N391" s="705"/>
      <c r="O391" s="354"/>
    </row>
    <row r="392" spans="2:16" ht="14.4" thickBot="1">
      <c r="B392" s="706"/>
      <c r="C392" s="707"/>
      <c r="D392" s="707"/>
      <c r="E392" s="707"/>
      <c r="F392" s="707"/>
      <c r="G392" s="707"/>
      <c r="H392" s="707"/>
      <c r="I392" s="707"/>
      <c r="J392" s="707"/>
      <c r="K392" s="707"/>
      <c r="L392" s="707"/>
      <c r="M392" s="707"/>
      <c r="N392" s="708"/>
      <c r="O392" s="354"/>
    </row>
    <row r="393" spans="2:16" ht="20.100000000000001" customHeight="1" thickBot="1">
      <c r="B393" s="709" t="s">
        <v>74</v>
      </c>
      <c r="C393" s="710"/>
      <c r="D393" s="710"/>
      <c r="E393" s="710"/>
      <c r="F393" s="710"/>
      <c r="G393" s="710"/>
      <c r="H393" s="710"/>
      <c r="I393" s="386"/>
      <c r="J393" s="409"/>
      <c r="K393" s="409" t="s">
        <v>75</v>
      </c>
      <c r="L393" s="711" t="s">
        <v>76</v>
      </c>
      <c r="M393" s="711"/>
      <c r="N393" s="410"/>
      <c r="O393" s="352"/>
    </row>
    <row r="394" spans="2:16">
      <c r="B394" s="672" t="s">
        <v>77</v>
      </c>
      <c r="C394" s="673"/>
      <c r="D394" s="673"/>
      <c r="E394" s="673"/>
      <c r="F394" s="673"/>
      <c r="G394" s="673"/>
      <c r="H394" s="673"/>
      <c r="I394" s="673"/>
      <c r="J394" s="674"/>
      <c r="K394" s="389">
        <v>0.24</v>
      </c>
      <c r="L394" s="675">
        <f>N389*K394</f>
        <v>4024.08</v>
      </c>
      <c r="M394" s="675"/>
      <c r="N394" s="422"/>
      <c r="O394" s="423"/>
    </row>
    <row r="395" spans="2:16">
      <c r="B395" s="676" t="s">
        <v>78</v>
      </c>
      <c r="C395" s="677"/>
      <c r="D395" s="677"/>
      <c r="E395" s="677"/>
      <c r="F395" s="677"/>
      <c r="G395" s="677"/>
      <c r="H395" s="677"/>
      <c r="I395" s="677"/>
      <c r="J395" s="678"/>
      <c r="K395" s="416">
        <v>0.02</v>
      </c>
      <c r="L395" s="679">
        <f>N389*K395</f>
        <v>335.34000000000003</v>
      </c>
      <c r="M395" s="679"/>
      <c r="N395" s="424"/>
      <c r="O395" s="423"/>
    </row>
    <row r="396" spans="2:16" ht="14.4" thickBot="1">
      <c r="B396" s="680" t="s">
        <v>79</v>
      </c>
      <c r="C396" s="681"/>
      <c r="D396" s="681"/>
      <c r="E396" s="681"/>
      <c r="F396" s="681"/>
      <c r="G396" s="681"/>
      <c r="H396" s="681"/>
      <c r="I396" s="681"/>
      <c r="J396" s="682"/>
      <c r="K396" s="425">
        <v>7.0000000000000007E-2</v>
      </c>
      <c r="L396" s="683">
        <f>N389*K396</f>
        <v>1173.69</v>
      </c>
      <c r="M396" s="683"/>
      <c r="N396" s="426"/>
      <c r="O396" s="423"/>
    </row>
    <row r="397" spans="2:16" ht="14.4" thickBot="1">
      <c r="B397" s="684" t="s">
        <v>58</v>
      </c>
      <c r="C397" s="685"/>
      <c r="D397" s="685"/>
      <c r="E397" s="685"/>
      <c r="F397" s="685"/>
      <c r="G397" s="685"/>
      <c r="H397" s="685"/>
      <c r="I397" s="685"/>
      <c r="J397" s="685"/>
      <c r="K397" s="685"/>
      <c r="L397" s="685"/>
      <c r="M397" s="685"/>
      <c r="N397" s="427">
        <f>ROUND(SUM(L394:M396),0)</f>
        <v>5533</v>
      </c>
      <c r="O397" s="428"/>
    </row>
    <row r="398" spans="2:16" ht="14.4" thickBot="1">
      <c r="B398" s="686"/>
      <c r="C398" s="687"/>
      <c r="D398" s="687"/>
      <c r="E398" s="687"/>
      <c r="F398" s="687"/>
      <c r="G398" s="687"/>
      <c r="H398" s="687"/>
      <c r="I398" s="687"/>
      <c r="J398" s="687"/>
      <c r="K398" s="687"/>
      <c r="L398" s="687"/>
      <c r="M398" s="687"/>
      <c r="N398" s="688"/>
    </row>
    <row r="399" spans="2:16" ht="20.100000000000001" customHeight="1" thickBot="1">
      <c r="B399" s="689" t="s">
        <v>80</v>
      </c>
      <c r="C399" s="690"/>
      <c r="D399" s="690"/>
      <c r="E399" s="690"/>
      <c r="F399" s="690"/>
      <c r="G399" s="690"/>
      <c r="H399" s="690"/>
      <c r="I399" s="690"/>
      <c r="J399" s="690"/>
      <c r="K399" s="690"/>
      <c r="L399" s="690"/>
      <c r="M399" s="690"/>
      <c r="N399" s="420">
        <f>N389+N397</f>
        <v>22300</v>
      </c>
      <c r="O399" s="428"/>
    </row>
    <row r="400" spans="2:16">
      <c r="B400" s="429"/>
      <c r="C400" s="430"/>
      <c r="D400" s="430"/>
      <c r="E400" s="430"/>
      <c r="F400" s="430"/>
      <c r="G400" s="430"/>
      <c r="H400" s="430"/>
      <c r="I400" s="430"/>
      <c r="J400" s="430"/>
      <c r="K400" s="430"/>
      <c r="L400" s="430"/>
      <c r="M400" s="430"/>
      <c r="N400" s="431"/>
    </row>
    <row r="401" spans="2:15">
      <c r="B401" s="432"/>
      <c r="C401" s="433"/>
      <c r="D401" s="433"/>
      <c r="E401" s="433"/>
      <c r="F401" s="433"/>
      <c r="G401" s="433"/>
      <c r="H401" s="433"/>
      <c r="I401" s="433"/>
      <c r="J401" s="433"/>
      <c r="K401" s="433"/>
      <c r="L401" s="433"/>
      <c r="M401" s="433"/>
      <c r="N401" s="434"/>
    </row>
    <row r="402" spans="2:15">
      <c r="B402" s="435"/>
      <c r="C402" s="436" t="s">
        <v>164</v>
      </c>
      <c r="D402" s="437"/>
      <c r="E402" s="438"/>
      <c r="F402" s="438"/>
      <c r="G402" s="438"/>
      <c r="H402" s="436"/>
      <c r="J402" s="439" t="s">
        <v>161</v>
      </c>
      <c r="K402" s="440"/>
      <c r="L402" s="440"/>
      <c r="M402" s="433"/>
      <c r="N402" s="434"/>
    </row>
    <row r="403" spans="2:15">
      <c r="B403" s="441"/>
      <c r="C403" s="442"/>
      <c r="D403" s="437"/>
      <c r="E403" s="438"/>
      <c r="F403" s="438"/>
      <c r="G403" s="438"/>
      <c r="H403" s="436"/>
      <c r="J403" s="440"/>
      <c r="K403" s="440"/>
      <c r="L403" s="440"/>
      <c r="M403" s="433"/>
      <c r="N403" s="434"/>
    </row>
    <row r="404" spans="2:15">
      <c r="B404" s="441"/>
      <c r="C404" s="442"/>
      <c r="D404" s="437"/>
      <c r="E404" s="438"/>
      <c r="F404" s="438"/>
      <c r="G404" s="438"/>
      <c r="H404" s="436"/>
      <c r="J404" s="436"/>
      <c r="K404" s="436"/>
      <c r="L404" s="436"/>
      <c r="M404" s="433"/>
      <c r="N404" s="434"/>
    </row>
    <row r="405" spans="2:15">
      <c r="B405" s="443"/>
      <c r="C405" s="444"/>
      <c r="D405" s="445"/>
      <c r="E405" s="445"/>
      <c r="F405" s="445"/>
      <c r="G405" s="445"/>
      <c r="H405" s="444"/>
      <c r="J405" s="444"/>
      <c r="K405" s="445"/>
      <c r="L405" s="445"/>
      <c r="M405" s="433"/>
      <c r="N405" s="434"/>
    </row>
    <row r="406" spans="2:15">
      <c r="B406" s="443"/>
      <c r="C406" s="444" t="s">
        <v>317</v>
      </c>
      <c r="D406" s="445"/>
      <c r="E406" s="445"/>
      <c r="F406" s="445"/>
      <c r="G406" s="445"/>
      <c r="H406" s="444"/>
      <c r="J406" s="444" t="s">
        <v>209</v>
      </c>
      <c r="K406" s="438"/>
      <c r="L406" s="438"/>
      <c r="M406" s="446"/>
      <c r="N406" s="447"/>
      <c r="O406" s="371"/>
    </row>
    <row r="407" spans="2:15" ht="17.399999999999999" customHeight="1">
      <c r="B407" s="448"/>
      <c r="C407" s="449" t="s">
        <v>166</v>
      </c>
      <c r="D407" s="438"/>
      <c r="E407" s="438"/>
      <c r="F407" s="438"/>
      <c r="G407" s="438"/>
      <c r="H407" s="450"/>
      <c r="J407" s="450" t="s">
        <v>163</v>
      </c>
      <c r="K407" s="433"/>
      <c r="L407" s="433"/>
      <c r="M407" s="433"/>
      <c r="N407" s="434"/>
    </row>
    <row r="408" spans="2:15" ht="17.25" customHeight="1">
      <c r="B408" s="451"/>
      <c r="C408" s="452"/>
      <c r="D408" s="452"/>
      <c r="E408" s="433"/>
      <c r="F408" s="433"/>
      <c r="G408" s="433"/>
      <c r="H408" s="433"/>
      <c r="I408" s="433"/>
      <c r="J408" s="666"/>
      <c r="K408" s="666"/>
      <c r="L408" s="666"/>
      <c r="M408" s="666"/>
      <c r="N408" s="667"/>
      <c r="O408" s="62"/>
    </row>
    <row r="409" spans="2:15" ht="18.75" customHeight="1" thickBot="1">
      <c r="B409" s="670"/>
      <c r="C409" s="671"/>
      <c r="D409" s="671"/>
      <c r="E409" s="453"/>
      <c r="F409" s="453"/>
      <c r="G409" s="453"/>
      <c r="H409" s="453"/>
      <c r="I409" s="453"/>
      <c r="J409" s="668"/>
      <c r="K409" s="668"/>
      <c r="L409" s="668"/>
      <c r="M409" s="668"/>
      <c r="N409" s="669"/>
      <c r="O409" s="62"/>
    </row>
    <row r="411" spans="2:15" ht="14.4" thickBot="1"/>
    <row r="412" spans="2:15">
      <c r="B412" s="356"/>
      <c r="C412" s="357"/>
      <c r="D412" s="357"/>
      <c r="E412" s="357"/>
      <c r="F412" s="357"/>
      <c r="G412" s="357"/>
      <c r="H412" s="357"/>
      <c r="I412" s="357"/>
      <c r="J412" s="357"/>
      <c r="K412" s="357"/>
      <c r="L412" s="357"/>
      <c r="M412" s="357"/>
      <c r="N412" s="358"/>
    </row>
    <row r="413" spans="2:15" ht="23.25" customHeight="1">
      <c r="B413" s="756"/>
      <c r="C413" s="757"/>
      <c r="D413" s="757"/>
      <c r="E413" s="757"/>
      <c r="N413" s="360"/>
    </row>
    <row r="414" spans="2:15">
      <c r="B414" s="353"/>
      <c r="C414" s="361"/>
      <c r="D414" s="354"/>
      <c r="E414" s="361"/>
      <c r="N414" s="360"/>
    </row>
    <row r="415" spans="2:15">
      <c r="B415" s="362"/>
      <c r="C415" s="363"/>
      <c r="D415" s="364"/>
      <c r="E415" s="363"/>
      <c r="N415" s="360"/>
    </row>
    <row r="416" spans="2:15">
      <c r="B416" s="758"/>
      <c r="C416" s="759"/>
      <c r="D416" s="759"/>
      <c r="E416" s="759"/>
      <c r="F416" s="759"/>
      <c r="G416" s="759"/>
      <c r="H416" s="759"/>
      <c r="I416" s="759"/>
      <c r="J416" s="759"/>
      <c r="K416" s="759"/>
      <c r="L416" s="759"/>
      <c r="M416" s="759"/>
      <c r="N416" s="760"/>
      <c r="O416" s="359"/>
    </row>
    <row r="417" spans="2:15" ht="14.4" thickBot="1">
      <c r="B417" s="365"/>
      <c r="N417" s="360"/>
    </row>
    <row r="418" spans="2:15">
      <c r="B418" s="761"/>
      <c r="C418" s="764"/>
      <c r="D418" s="764"/>
      <c r="E418" s="764"/>
      <c r="F418" s="764"/>
      <c r="G418" s="764"/>
      <c r="H418" s="764"/>
      <c r="I418" s="764"/>
      <c r="J418" s="764"/>
      <c r="K418" s="765"/>
      <c r="L418" s="765"/>
      <c r="M418" s="765"/>
      <c r="N418" s="766"/>
      <c r="O418" s="367"/>
    </row>
    <row r="419" spans="2:15">
      <c r="B419" s="762"/>
      <c r="C419" s="742" t="s">
        <v>200</v>
      </c>
      <c r="D419" s="742"/>
      <c r="E419" s="742"/>
      <c r="F419" s="742"/>
      <c r="G419" s="742"/>
      <c r="H419" s="742"/>
      <c r="I419" s="742"/>
      <c r="J419" s="742"/>
      <c r="K419" s="767"/>
      <c r="L419" s="767"/>
      <c r="M419" s="767"/>
      <c r="N419" s="768"/>
      <c r="O419" s="367"/>
    </row>
    <row r="420" spans="2:15">
      <c r="B420" s="762"/>
      <c r="C420" s="742" t="s">
        <v>201</v>
      </c>
      <c r="D420" s="742"/>
      <c r="E420" s="742"/>
      <c r="F420" s="742"/>
      <c r="G420" s="742"/>
      <c r="H420" s="742"/>
      <c r="I420" s="742"/>
      <c r="J420" s="742"/>
      <c r="K420" s="769" t="s">
        <v>38</v>
      </c>
      <c r="L420" s="769"/>
      <c r="M420" s="769"/>
      <c r="N420" s="770"/>
      <c r="O420" s="367"/>
    </row>
    <row r="421" spans="2:15" ht="15" customHeight="1">
      <c r="B421" s="762"/>
      <c r="C421" s="772" t="s">
        <v>202</v>
      </c>
      <c r="D421" s="772"/>
      <c r="E421" s="772"/>
      <c r="F421" s="772"/>
      <c r="G421" s="772"/>
      <c r="H421" s="772"/>
      <c r="I421" s="772"/>
      <c r="J421" s="772"/>
      <c r="K421" s="735"/>
      <c r="L421" s="735"/>
      <c r="M421" s="735"/>
      <c r="N421" s="771"/>
      <c r="O421" s="371"/>
    </row>
    <row r="422" spans="2:15" ht="12.75" customHeight="1">
      <c r="B422" s="762"/>
      <c r="C422" s="772"/>
      <c r="D422" s="772"/>
      <c r="E422" s="772"/>
      <c r="F422" s="772"/>
      <c r="G422" s="772"/>
      <c r="H422" s="772"/>
      <c r="I422" s="772"/>
      <c r="J422" s="772"/>
      <c r="K422" s="769" t="s">
        <v>40</v>
      </c>
      <c r="L422" s="769">
        <v>6</v>
      </c>
      <c r="M422" s="769" t="s">
        <v>41</v>
      </c>
      <c r="N422" s="770">
        <f>$N$12</f>
        <v>13</v>
      </c>
      <c r="O422" s="367"/>
    </row>
    <row r="423" spans="2:15" ht="13.5" customHeight="1">
      <c r="B423" s="762"/>
      <c r="C423" s="772"/>
      <c r="D423" s="772"/>
      <c r="E423" s="772"/>
      <c r="F423" s="772"/>
      <c r="G423" s="772"/>
      <c r="H423" s="772"/>
      <c r="I423" s="772"/>
      <c r="J423" s="772"/>
      <c r="K423" s="769"/>
      <c r="L423" s="769"/>
      <c r="M423" s="769"/>
      <c r="N423" s="770"/>
      <c r="O423" s="367"/>
    </row>
    <row r="424" spans="2:15" ht="14.4" thickBot="1">
      <c r="B424" s="763"/>
      <c r="C424" s="775" t="s">
        <v>42</v>
      </c>
      <c r="D424" s="775"/>
      <c r="E424" s="775"/>
      <c r="F424" s="775"/>
      <c r="G424" s="775"/>
      <c r="H424" s="775"/>
      <c r="I424" s="775"/>
      <c r="J424" s="775"/>
      <c r="K424" s="773"/>
      <c r="L424" s="773"/>
      <c r="M424" s="773"/>
      <c r="N424" s="774"/>
      <c r="O424" s="367"/>
    </row>
    <row r="425" spans="2:15">
      <c r="B425" s="372"/>
      <c r="C425" s="366"/>
      <c r="D425" s="366"/>
      <c r="E425" s="366"/>
      <c r="F425" s="366"/>
      <c r="G425" s="366"/>
      <c r="H425" s="366"/>
      <c r="I425" s="366"/>
      <c r="J425" s="366"/>
      <c r="K425" s="366"/>
      <c r="L425" s="357"/>
      <c r="M425" s="357"/>
      <c r="N425" s="358"/>
    </row>
    <row r="426" spans="2:15">
      <c r="B426" s="373"/>
      <c r="C426" s="368"/>
      <c r="D426" s="368"/>
      <c r="E426" s="368"/>
      <c r="F426" s="368"/>
      <c r="G426" s="368"/>
      <c r="H426" s="368"/>
      <c r="I426" s="368"/>
      <c r="J426" s="368"/>
      <c r="K426" s="735" t="s">
        <v>43</v>
      </c>
      <c r="L426" s="369" t="s">
        <v>44</v>
      </c>
      <c r="M426" s="369" t="s">
        <v>45</v>
      </c>
      <c r="N426" s="370" t="s">
        <v>46</v>
      </c>
      <c r="O426" s="371"/>
    </row>
    <row r="427" spans="2:15">
      <c r="B427" s="373"/>
      <c r="C427" s="368"/>
      <c r="D427" s="368"/>
      <c r="E427" s="368"/>
      <c r="F427" s="368"/>
      <c r="G427" s="368"/>
      <c r="H427" s="368"/>
      <c r="I427" s="368"/>
      <c r="J427" s="368"/>
      <c r="K427" s="735"/>
      <c r="L427" s="63">
        <f>+$L$17</f>
        <v>22</v>
      </c>
      <c r="M427" s="63">
        <f>+$M$17</f>
        <v>9</v>
      </c>
      <c r="N427" s="64">
        <f>+$N$17</f>
        <v>2026</v>
      </c>
      <c r="O427" s="374"/>
    </row>
    <row r="428" spans="2:15" ht="18" customHeight="1">
      <c r="B428" s="741"/>
      <c r="C428" s="742"/>
      <c r="D428" s="742"/>
      <c r="E428" s="742"/>
      <c r="F428" s="368"/>
      <c r="G428" s="368"/>
      <c r="H428" s="368"/>
      <c r="J428" s="368"/>
      <c r="K428" s="62"/>
      <c r="N428" s="65"/>
      <c r="O428" s="374"/>
    </row>
    <row r="429" spans="2:15" ht="38.4" customHeight="1">
      <c r="B429" s="375"/>
      <c r="C429" s="757" t="s">
        <v>264</v>
      </c>
      <c r="D429" s="757"/>
      <c r="E429" s="757"/>
      <c r="F429" s="757"/>
      <c r="G429" s="757"/>
      <c r="H429" s="757"/>
      <c r="I429" s="757"/>
      <c r="J429" s="757"/>
      <c r="K429" s="757"/>
      <c r="L429" s="757"/>
      <c r="M429" s="757"/>
      <c r="N429" s="791"/>
      <c r="O429" s="371"/>
    </row>
    <row r="430" spans="2:15">
      <c r="B430" s="365"/>
      <c r="N430" s="360"/>
    </row>
    <row r="431" spans="2:15" ht="14.4" thickBot="1">
      <c r="B431" s="377"/>
      <c r="C431" s="378"/>
      <c r="D431" s="378"/>
      <c r="E431" s="378"/>
      <c r="F431" s="378"/>
      <c r="G431" s="378"/>
      <c r="H431" s="378"/>
      <c r="I431" s="378"/>
      <c r="J431" s="378"/>
      <c r="K431" s="378"/>
      <c r="L431" s="378"/>
      <c r="M431" s="378"/>
      <c r="N431" s="379"/>
    </row>
    <row r="432" spans="2:15" ht="15" customHeight="1">
      <c r="B432" s="743" t="s">
        <v>49</v>
      </c>
      <c r="C432" s="744"/>
      <c r="D432" s="744"/>
      <c r="E432" s="744"/>
      <c r="F432" s="744"/>
      <c r="G432" s="744"/>
      <c r="H432" s="744"/>
      <c r="I432" s="744"/>
      <c r="J432" s="744"/>
      <c r="K432" s="744"/>
      <c r="L432" s="744"/>
      <c r="M432" s="744"/>
      <c r="N432" s="745"/>
      <c r="O432" s="380"/>
    </row>
    <row r="433" spans="2:17" ht="15" customHeight="1" thickBot="1">
      <c r="B433" s="746"/>
      <c r="C433" s="747"/>
      <c r="D433" s="747"/>
      <c r="E433" s="747"/>
      <c r="F433" s="747"/>
      <c r="G433" s="747"/>
      <c r="H433" s="747"/>
      <c r="I433" s="747"/>
      <c r="J433" s="747"/>
      <c r="K433" s="747"/>
      <c r="L433" s="747"/>
      <c r="M433" s="747"/>
      <c r="N433" s="748"/>
    </row>
    <row r="434" spans="2:17" ht="20.100000000000001" customHeight="1">
      <c r="B434" s="381" t="s">
        <v>50</v>
      </c>
      <c r="C434" s="749" t="s">
        <v>11</v>
      </c>
      <c r="D434" s="749"/>
      <c r="E434" s="749"/>
      <c r="F434" s="749"/>
      <c r="G434" s="749"/>
      <c r="H434" s="749"/>
      <c r="I434" s="749"/>
      <c r="J434" s="749"/>
      <c r="K434" s="749"/>
      <c r="L434" s="750" t="s">
        <v>51</v>
      </c>
      <c r="M434" s="750"/>
      <c r="N434" s="382" t="s">
        <v>13</v>
      </c>
      <c r="O434" s="368"/>
    </row>
    <row r="435" spans="2:17" ht="20.100000000000001" customHeight="1" thickBot="1">
      <c r="B435" s="383" t="str">
        <f>+'PRESUPUESTO OFICIAL (Entidad.)'!D15</f>
        <v>2.3</v>
      </c>
      <c r="C435" s="751" t="str">
        <f>+'PRESUPUESTO OFICIAL (Entidad.)'!E15</f>
        <v>CORTE Y TRANSPORTE (1 KM)  DE CUARTÓN EN MADERA INMUNIZADA 0,12m x 0,18m</v>
      </c>
      <c r="D435" s="751"/>
      <c r="E435" s="751"/>
      <c r="F435" s="751"/>
      <c r="G435" s="751"/>
      <c r="H435" s="751"/>
      <c r="I435" s="751"/>
      <c r="J435" s="751"/>
      <c r="K435" s="751"/>
      <c r="L435" s="751" t="str">
        <f>+'PRESUPUESTO OFICIAL (Entidad.)'!F15</f>
        <v>ML</v>
      </c>
      <c r="M435" s="751"/>
      <c r="N435" s="384">
        <v>1</v>
      </c>
      <c r="O435" s="385"/>
    </row>
    <row r="436" spans="2:17">
      <c r="B436" s="752" t="s">
        <v>52</v>
      </c>
      <c r="C436" s="753"/>
      <c r="D436" s="753"/>
      <c r="E436" s="753"/>
      <c r="F436" s="753"/>
      <c r="G436" s="753"/>
      <c r="H436" s="753"/>
      <c r="I436" s="753"/>
      <c r="J436" s="753"/>
      <c r="K436" s="753"/>
      <c r="L436" s="753"/>
      <c r="M436" s="753"/>
      <c r="N436" s="754"/>
      <c r="O436" s="354"/>
    </row>
    <row r="437" spans="2:17">
      <c r="B437" s="703"/>
      <c r="C437" s="704"/>
      <c r="D437" s="704"/>
      <c r="E437" s="704"/>
      <c r="F437" s="704"/>
      <c r="G437" s="704"/>
      <c r="H437" s="704"/>
      <c r="I437" s="704"/>
      <c r="J437" s="704"/>
      <c r="K437" s="704"/>
      <c r="L437" s="704"/>
      <c r="M437" s="704"/>
      <c r="N437" s="705"/>
      <c r="O437" s="354"/>
    </row>
    <row r="438" spans="2:17" ht="14.4" thickBot="1">
      <c r="B438" s="706"/>
      <c r="C438" s="707"/>
      <c r="D438" s="707"/>
      <c r="E438" s="707"/>
      <c r="F438" s="707"/>
      <c r="G438" s="707"/>
      <c r="H438" s="707"/>
      <c r="I438" s="707"/>
      <c r="J438" s="707"/>
      <c r="K438" s="707"/>
      <c r="L438" s="707"/>
      <c r="M438" s="707"/>
      <c r="N438" s="708"/>
      <c r="O438" s="354"/>
    </row>
    <row r="439" spans="2:17" ht="20.100000000000001" customHeight="1" thickBot="1">
      <c r="B439" s="709" t="s">
        <v>11</v>
      </c>
      <c r="C439" s="755"/>
      <c r="D439" s="755"/>
      <c r="E439" s="755"/>
      <c r="F439" s="755"/>
      <c r="G439" s="710" t="s">
        <v>53</v>
      </c>
      <c r="H439" s="755"/>
      <c r="I439" s="710" t="s">
        <v>54</v>
      </c>
      <c r="J439" s="710"/>
      <c r="K439" s="386" t="s">
        <v>55</v>
      </c>
      <c r="L439" s="710" t="s">
        <v>56</v>
      </c>
      <c r="M439" s="710"/>
      <c r="N439" s="387" t="s">
        <v>57</v>
      </c>
      <c r="O439" s="368"/>
    </row>
    <row r="440" spans="2:17">
      <c r="B440" s="712" t="s">
        <v>203</v>
      </c>
      <c r="C440" s="713" t="s">
        <v>203</v>
      </c>
      <c r="D440" s="713" t="s">
        <v>203</v>
      </c>
      <c r="E440" s="713" t="s">
        <v>203</v>
      </c>
      <c r="F440" s="713" t="s">
        <v>203</v>
      </c>
      <c r="G440" s="713"/>
      <c r="H440" s="713"/>
      <c r="I440" s="731" t="s">
        <v>204</v>
      </c>
      <c r="J440" s="731" t="s">
        <v>204</v>
      </c>
      <c r="K440" s="388">
        <f>N469</f>
        <v>2175.7190000000001</v>
      </c>
      <c r="L440" s="732">
        <v>0.1</v>
      </c>
      <c r="M440" s="732">
        <v>0.1</v>
      </c>
      <c r="N440" s="390">
        <f>K440*L440</f>
        <v>217.57190000000003</v>
      </c>
      <c r="O440" s="391"/>
    </row>
    <row r="441" spans="2:17">
      <c r="B441" s="733" t="s">
        <v>237</v>
      </c>
      <c r="C441" s="734"/>
      <c r="D441" s="734"/>
      <c r="E441" s="734"/>
      <c r="F441" s="734"/>
      <c r="G441" s="720"/>
      <c r="H441" s="720"/>
      <c r="I441" s="735" t="s">
        <v>205</v>
      </c>
      <c r="J441" s="735" t="s">
        <v>204</v>
      </c>
      <c r="K441" s="392">
        <f>10741*8</f>
        <v>85928</v>
      </c>
      <c r="L441" s="736">
        <f>+L466</f>
        <v>150</v>
      </c>
      <c r="M441" s="735">
        <v>100</v>
      </c>
      <c r="N441" s="390">
        <f>K441/L441</f>
        <v>572.85333333333335</v>
      </c>
      <c r="O441" s="391"/>
    </row>
    <row r="442" spans="2:17" ht="14.4" thickBot="1">
      <c r="B442" s="715"/>
      <c r="C442" s="716"/>
      <c r="D442" s="716"/>
      <c r="E442" s="716"/>
      <c r="F442" s="716"/>
      <c r="G442" s="716"/>
      <c r="H442" s="716"/>
      <c r="I442" s="716"/>
      <c r="J442" s="716"/>
      <c r="K442" s="395"/>
      <c r="L442" s="786"/>
      <c r="M442" s="786"/>
      <c r="N442" s="396"/>
      <c r="O442" s="391"/>
    </row>
    <row r="443" spans="2:17" ht="14.4" thickBot="1">
      <c r="B443" s="684" t="s">
        <v>58</v>
      </c>
      <c r="C443" s="685"/>
      <c r="D443" s="685"/>
      <c r="E443" s="685"/>
      <c r="F443" s="685"/>
      <c r="G443" s="685"/>
      <c r="H443" s="685"/>
      <c r="I443" s="685"/>
      <c r="J443" s="685"/>
      <c r="K443" s="685"/>
      <c r="L443" s="685"/>
      <c r="M443" s="685"/>
      <c r="N443" s="397">
        <f>SUM(N440:N441)</f>
        <v>790.42523333333338</v>
      </c>
      <c r="O443" s="398"/>
    </row>
    <row r="444" spans="2:17" ht="13.5" customHeight="1">
      <c r="B444" s="700" t="s">
        <v>59</v>
      </c>
      <c r="C444" s="701"/>
      <c r="D444" s="701"/>
      <c r="E444" s="701"/>
      <c r="F444" s="701"/>
      <c r="G444" s="701"/>
      <c r="H444" s="701"/>
      <c r="I444" s="701"/>
      <c r="J444" s="701"/>
      <c r="K444" s="701"/>
      <c r="L444" s="701"/>
      <c r="M444" s="701"/>
      <c r="N444" s="702"/>
      <c r="O444" s="354"/>
    </row>
    <row r="445" spans="2:17">
      <c r="B445" s="703"/>
      <c r="C445" s="704"/>
      <c r="D445" s="704"/>
      <c r="E445" s="704"/>
      <c r="F445" s="704"/>
      <c r="G445" s="704"/>
      <c r="H445" s="704"/>
      <c r="I445" s="704"/>
      <c r="J445" s="704"/>
      <c r="K445" s="704"/>
      <c r="L445" s="704"/>
      <c r="M445" s="704"/>
      <c r="N445" s="705"/>
      <c r="O445" s="354"/>
    </row>
    <row r="446" spans="2:17" ht="14.4" thickBot="1">
      <c r="B446" s="706"/>
      <c r="C446" s="707"/>
      <c r="D446" s="707"/>
      <c r="E446" s="707"/>
      <c r="F446" s="707"/>
      <c r="G446" s="707"/>
      <c r="H446" s="707"/>
      <c r="I446" s="707"/>
      <c r="J446" s="707"/>
      <c r="K446" s="707"/>
      <c r="L446" s="707"/>
      <c r="M446" s="707"/>
      <c r="N446" s="708"/>
      <c r="O446" s="354"/>
    </row>
    <row r="447" spans="2:17" ht="20.100000000000001" customHeight="1" thickBot="1">
      <c r="B447" s="709" t="s">
        <v>11</v>
      </c>
      <c r="C447" s="710"/>
      <c r="D447" s="710"/>
      <c r="E447" s="710"/>
      <c r="F447" s="710"/>
      <c r="G447" s="710"/>
      <c r="H447" s="710"/>
      <c r="I447" s="710"/>
      <c r="J447" s="386" t="s">
        <v>51</v>
      </c>
      <c r="K447" s="386" t="s">
        <v>13</v>
      </c>
      <c r="L447" s="710" t="s">
        <v>60</v>
      </c>
      <c r="M447" s="710"/>
      <c r="N447" s="387" t="s">
        <v>57</v>
      </c>
      <c r="O447" s="368"/>
    </row>
    <row r="448" spans="2:17">
      <c r="B448" s="792" t="s">
        <v>247</v>
      </c>
      <c r="C448" s="793"/>
      <c r="D448" s="793"/>
      <c r="E448" s="793"/>
      <c r="F448" s="793"/>
      <c r="G448" s="793"/>
      <c r="H448" s="793"/>
      <c r="I448" s="794"/>
      <c r="J448" s="351" t="s">
        <v>248</v>
      </c>
      <c r="K448" s="406">
        <v>0.1</v>
      </c>
      <c r="L448" s="724">
        <f>148913*1.04</f>
        <v>154869.52000000002</v>
      </c>
      <c r="M448" s="725"/>
      <c r="N448" s="400">
        <f>L448*K448</f>
        <v>15486.952000000003</v>
      </c>
      <c r="O448" s="391"/>
      <c r="Q448" s="508"/>
    </row>
    <row r="449" spans="2:19">
      <c r="B449" s="726"/>
      <c r="C449" s="727"/>
      <c r="D449" s="727"/>
      <c r="E449" s="727"/>
      <c r="F449" s="727"/>
      <c r="G449" s="727"/>
      <c r="H449" s="727"/>
      <c r="I449" s="728"/>
      <c r="J449" s="369"/>
      <c r="K449" s="494"/>
      <c r="L449" s="729"/>
      <c r="M449" s="730"/>
      <c r="N449" s="400"/>
      <c r="O449" s="391"/>
    </row>
    <row r="450" spans="2:19">
      <c r="B450" s="726"/>
      <c r="C450" s="727"/>
      <c r="D450" s="727"/>
      <c r="E450" s="727"/>
      <c r="F450" s="727"/>
      <c r="G450" s="727"/>
      <c r="H450" s="727"/>
      <c r="I450" s="728"/>
      <c r="J450" s="369"/>
      <c r="K450" s="401"/>
      <c r="L450" s="729"/>
      <c r="M450" s="730"/>
      <c r="N450" s="402"/>
      <c r="O450" s="391"/>
    </row>
    <row r="451" spans="2:19">
      <c r="B451" s="719"/>
      <c r="C451" s="720" t="s">
        <v>206</v>
      </c>
      <c r="D451" s="720" t="s">
        <v>206</v>
      </c>
      <c r="E451" s="720" t="s">
        <v>206</v>
      </c>
      <c r="F451" s="720" t="s">
        <v>206</v>
      </c>
      <c r="G451" s="720" t="s">
        <v>206</v>
      </c>
      <c r="H451" s="720" t="s">
        <v>206</v>
      </c>
      <c r="I451" s="720" t="s">
        <v>206</v>
      </c>
      <c r="J451" s="369"/>
      <c r="K451" s="401"/>
      <c r="L451" s="679"/>
      <c r="M451" s="679">
        <v>6500</v>
      </c>
      <c r="N451" s="393"/>
      <c r="O451" s="391"/>
    </row>
    <row r="452" spans="2:19">
      <c r="B452" s="719"/>
      <c r="C452" s="720"/>
      <c r="D452" s="720"/>
      <c r="E452" s="720"/>
      <c r="F452" s="720"/>
      <c r="G452" s="720"/>
      <c r="H452" s="720"/>
      <c r="I452" s="720"/>
      <c r="J452" s="369"/>
      <c r="K452" s="401"/>
      <c r="L452" s="679"/>
      <c r="M452" s="679"/>
      <c r="N452" s="393"/>
      <c r="O452" s="391"/>
    </row>
    <row r="453" spans="2:19" ht="14.4" thickBot="1">
      <c r="B453" s="715"/>
      <c r="C453" s="716"/>
      <c r="D453" s="716"/>
      <c r="E453" s="716"/>
      <c r="F453" s="716"/>
      <c r="G453" s="716"/>
      <c r="H453" s="716"/>
      <c r="I453" s="716"/>
      <c r="J453" s="403" t="s">
        <v>207</v>
      </c>
      <c r="K453" s="394">
        <v>0.05</v>
      </c>
      <c r="L453" s="683">
        <f>SUM(N448:N451)</f>
        <v>15486.952000000003</v>
      </c>
      <c r="M453" s="683"/>
      <c r="N453" s="404">
        <f>ROUND(L453*K453,2)</f>
        <v>774.35</v>
      </c>
      <c r="O453" s="391"/>
    </row>
    <row r="454" spans="2:19" ht="14.4" thickBot="1">
      <c r="B454" s="684" t="s">
        <v>58</v>
      </c>
      <c r="C454" s="685"/>
      <c r="D454" s="685"/>
      <c r="E454" s="685"/>
      <c r="F454" s="685"/>
      <c r="G454" s="685"/>
      <c r="H454" s="685"/>
      <c r="I454" s="685"/>
      <c r="J454" s="685"/>
      <c r="K454" s="685"/>
      <c r="L454" s="685"/>
      <c r="M454" s="685"/>
      <c r="N454" s="397">
        <f>SUM(N448:N453)</f>
        <v>16261.302000000003</v>
      </c>
      <c r="O454" s="391"/>
    </row>
    <row r="455" spans="2:19">
      <c r="B455" s="700" t="s">
        <v>61</v>
      </c>
      <c r="C455" s="701"/>
      <c r="D455" s="701"/>
      <c r="E455" s="701"/>
      <c r="F455" s="701"/>
      <c r="G455" s="701"/>
      <c r="H455" s="701"/>
      <c r="I455" s="701"/>
      <c r="J455" s="701"/>
      <c r="K455" s="701"/>
      <c r="L455" s="701"/>
      <c r="M455" s="701"/>
      <c r="N455" s="702"/>
      <c r="O455" s="354"/>
    </row>
    <row r="456" spans="2:19">
      <c r="B456" s="703"/>
      <c r="C456" s="704"/>
      <c r="D456" s="704"/>
      <c r="E456" s="704"/>
      <c r="F456" s="704"/>
      <c r="G456" s="704"/>
      <c r="H456" s="704"/>
      <c r="I456" s="704"/>
      <c r="J456" s="704"/>
      <c r="K456" s="704"/>
      <c r="L456" s="704"/>
      <c r="M456" s="704"/>
      <c r="N456" s="705"/>
      <c r="O456" s="354"/>
    </row>
    <row r="457" spans="2:19" ht="14.4" thickBot="1">
      <c r="B457" s="706"/>
      <c r="C457" s="707"/>
      <c r="D457" s="707"/>
      <c r="E457" s="707"/>
      <c r="F457" s="707"/>
      <c r="G457" s="707"/>
      <c r="H457" s="707"/>
      <c r="I457" s="707"/>
      <c r="J457" s="707"/>
      <c r="K457" s="707"/>
      <c r="L457" s="707"/>
      <c r="M457" s="707"/>
      <c r="N457" s="708"/>
      <c r="O457" s="354"/>
    </row>
    <row r="458" spans="2:19" ht="20.100000000000001" customHeight="1" thickBot="1">
      <c r="B458" s="709" t="s">
        <v>62</v>
      </c>
      <c r="C458" s="710"/>
      <c r="D458" s="710"/>
      <c r="E458" s="710"/>
      <c r="F458" s="710"/>
      <c r="G458" s="710"/>
      <c r="H458" s="710"/>
      <c r="I458" s="386" t="s">
        <v>63</v>
      </c>
      <c r="J458" s="386" t="s">
        <v>64</v>
      </c>
      <c r="K458" s="405" t="s">
        <v>65</v>
      </c>
      <c r="L458" s="710" t="s">
        <v>66</v>
      </c>
      <c r="M458" s="710"/>
      <c r="N458" s="387" t="s">
        <v>57</v>
      </c>
      <c r="O458" s="368"/>
    </row>
    <row r="459" spans="2:19">
      <c r="B459" s="712" t="s">
        <v>269</v>
      </c>
      <c r="C459" s="713"/>
      <c r="D459" s="713"/>
      <c r="E459" s="713"/>
      <c r="F459" s="713"/>
      <c r="G459" s="713"/>
      <c r="H459" s="713"/>
      <c r="I459" s="406">
        <f>+(0.12*0.18*1)*800</f>
        <v>17.279999999999998</v>
      </c>
      <c r="J459" s="406">
        <v>1</v>
      </c>
      <c r="K459" s="406" t="s">
        <v>239</v>
      </c>
      <c r="L459" s="714">
        <v>350</v>
      </c>
      <c r="M459" s="714"/>
      <c r="N459" s="407">
        <f>+L459*J459*I459</f>
        <v>6047.9999999999991</v>
      </c>
      <c r="O459" s="391"/>
    </row>
    <row r="460" spans="2:19" ht="14.4" thickBot="1">
      <c r="B460" s="796" t="s">
        <v>250</v>
      </c>
      <c r="C460" s="797"/>
      <c r="D460" s="797"/>
      <c r="E460" s="797"/>
      <c r="F460" s="797"/>
      <c r="G460" s="797"/>
      <c r="H460" s="798"/>
      <c r="I460" s="403">
        <v>0.21</v>
      </c>
      <c r="J460" s="507">
        <v>6.32</v>
      </c>
      <c r="K460" s="406" t="s">
        <v>239</v>
      </c>
      <c r="L460" s="799">
        <v>350</v>
      </c>
      <c r="M460" s="800"/>
      <c r="N460" s="407">
        <f>+L460*J460*I460</f>
        <v>464.52</v>
      </c>
      <c r="O460" s="391"/>
    </row>
    <row r="461" spans="2:19" ht="14.4" thickBot="1">
      <c r="B461" s="684" t="s">
        <v>58</v>
      </c>
      <c r="C461" s="685"/>
      <c r="D461" s="685"/>
      <c r="E461" s="685"/>
      <c r="F461" s="685"/>
      <c r="G461" s="685"/>
      <c r="H461" s="685"/>
      <c r="I461" s="685"/>
      <c r="J461" s="685"/>
      <c r="K461" s="685"/>
      <c r="L461" s="685"/>
      <c r="M461" s="685"/>
      <c r="N461" s="408">
        <f>SUM(N459:N460)</f>
        <v>6512.5199999999986</v>
      </c>
      <c r="O461" s="398"/>
    </row>
    <row r="462" spans="2:19">
      <c r="B462" s="700" t="s">
        <v>67</v>
      </c>
      <c r="C462" s="701"/>
      <c r="D462" s="701"/>
      <c r="E462" s="701"/>
      <c r="F462" s="701"/>
      <c r="G462" s="701"/>
      <c r="H462" s="701"/>
      <c r="I462" s="701"/>
      <c r="J462" s="701"/>
      <c r="K462" s="701"/>
      <c r="L462" s="701"/>
      <c r="M462" s="701"/>
      <c r="N462" s="702"/>
      <c r="O462" s="354"/>
    </row>
    <row r="463" spans="2:19">
      <c r="B463" s="703"/>
      <c r="C463" s="704"/>
      <c r="D463" s="704"/>
      <c r="E463" s="704"/>
      <c r="F463" s="704"/>
      <c r="G463" s="704"/>
      <c r="H463" s="704"/>
      <c r="I463" s="704"/>
      <c r="J463" s="704"/>
      <c r="K463" s="704"/>
      <c r="L463" s="704"/>
      <c r="M463" s="704"/>
      <c r="N463" s="705"/>
      <c r="O463" s="354"/>
      <c r="S463" s="355">
        <f>80*2.5</f>
        <v>200</v>
      </c>
    </row>
    <row r="464" spans="2:19" ht="14.4" thickBot="1">
      <c r="B464" s="706"/>
      <c r="C464" s="707"/>
      <c r="D464" s="707"/>
      <c r="E464" s="707"/>
      <c r="F464" s="707"/>
      <c r="G464" s="707"/>
      <c r="H464" s="707"/>
      <c r="I464" s="707"/>
      <c r="J464" s="707"/>
      <c r="K464" s="707"/>
      <c r="L464" s="707"/>
      <c r="M464" s="707"/>
      <c r="N464" s="708"/>
      <c r="O464" s="354"/>
    </row>
    <row r="465" spans="2:17" ht="32.1" customHeight="1" thickBot="1">
      <c r="B465" s="709" t="s">
        <v>68</v>
      </c>
      <c r="C465" s="710"/>
      <c r="D465" s="710"/>
      <c r="E465" s="710"/>
      <c r="F465" s="710"/>
      <c r="G465" s="710"/>
      <c r="H465" s="710"/>
      <c r="I465" s="386" t="s">
        <v>69</v>
      </c>
      <c r="J465" s="409" t="s">
        <v>70</v>
      </c>
      <c r="K465" s="409" t="s">
        <v>71</v>
      </c>
      <c r="L465" s="711" t="s">
        <v>56</v>
      </c>
      <c r="M465" s="711"/>
      <c r="N465" s="410" t="s">
        <v>57</v>
      </c>
      <c r="O465" s="352"/>
    </row>
    <row r="466" spans="2:17">
      <c r="B466" s="717" t="s">
        <v>223</v>
      </c>
      <c r="C466" s="718" t="s">
        <v>208</v>
      </c>
      <c r="D466" s="718" t="s">
        <v>208</v>
      </c>
      <c r="E466" s="718" t="s">
        <v>208</v>
      </c>
      <c r="F466" s="718" t="s">
        <v>208</v>
      </c>
      <c r="G466" s="718" t="s">
        <v>208</v>
      </c>
      <c r="H466" s="718" t="s">
        <v>208</v>
      </c>
      <c r="I466" s="411">
        <v>71433</v>
      </c>
      <c r="J466" s="389">
        <v>0.95</v>
      </c>
      <c r="K466" s="412">
        <f>+I466*(1+J466)</f>
        <v>139294.35</v>
      </c>
      <c r="L466" s="693">
        <v>150</v>
      </c>
      <c r="M466" s="693"/>
      <c r="N466" s="495">
        <f>K466/L466</f>
        <v>928.62900000000002</v>
      </c>
      <c r="O466" s="413"/>
      <c r="P466" s="414"/>
      <c r="Q466" s="355" t="s">
        <v>267</v>
      </c>
    </row>
    <row r="467" spans="2:17">
      <c r="B467" s="691" t="s">
        <v>229</v>
      </c>
      <c r="C467" s="692"/>
      <c r="D467" s="692"/>
      <c r="E467" s="692"/>
      <c r="F467" s="692"/>
      <c r="G467" s="692"/>
      <c r="H467" s="692"/>
      <c r="I467" s="415">
        <v>95930</v>
      </c>
      <c r="J467" s="389">
        <v>0.95</v>
      </c>
      <c r="K467" s="412">
        <f>+I467*(1+J467)</f>
        <v>187063.5</v>
      </c>
      <c r="L467" s="693">
        <f>+L466</f>
        <v>150</v>
      </c>
      <c r="M467" s="693"/>
      <c r="N467" s="495">
        <f>K467/L467</f>
        <v>1247.0899999999999</v>
      </c>
      <c r="O467" s="413"/>
      <c r="P467" s="414"/>
    </row>
    <row r="468" spans="2:17" ht="14.4" thickBot="1">
      <c r="B468" s="694"/>
      <c r="C468" s="695"/>
      <c r="D468" s="695"/>
      <c r="E468" s="695"/>
      <c r="F468" s="695"/>
      <c r="G468" s="695"/>
      <c r="H468" s="695"/>
      <c r="I468" s="695"/>
      <c r="J468" s="695"/>
      <c r="K468" s="695"/>
      <c r="L468" s="695"/>
      <c r="M468" s="695"/>
      <c r="N468" s="696"/>
      <c r="O468" s="391"/>
    </row>
    <row r="469" spans="2:17" ht="14.4" thickBot="1">
      <c r="B469" s="684" t="s">
        <v>58</v>
      </c>
      <c r="C469" s="685"/>
      <c r="D469" s="685"/>
      <c r="E469" s="685"/>
      <c r="F469" s="685"/>
      <c r="G469" s="685"/>
      <c r="H469" s="685"/>
      <c r="I469" s="685"/>
      <c r="J469" s="685"/>
      <c r="K469" s="685"/>
      <c r="L469" s="685"/>
      <c r="M469" s="685"/>
      <c r="N469" s="419">
        <f>SUM(N466:N467)</f>
        <v>2175.7190000000001</v>
      </c>
      <c r="O469" s="391"/>
      <c r="P469" s="414"/>
    </row>
    <row r="470" spans="2:17" ht="14.4" thickBot="1">
      <c r="B470" s="697"/>
      <c r="C470" s="698"/>
      <c r="D470" s="698"/>
      <c r="E470" s="698"/>
      <c r="F470" s="698"/>
      <c r="G470" s="698"/>
      <c r="H470" s="698"/>
      <c r="I470" s="698"/>
      <c r="J470" s="698"/>
      <c r="K470" s="698"/>
      <c r="L470" s="698"/>
      <c r="M470" s="698"/>
      <c r="N470" s="699"/>
    </row>
    <row r="471" spans="2:17" ht="20.100000000000001" customHeight="1" thickBot="1">
      <c r="B471" s="689" t="s">
        <v>72</v>
      </c>
      <c r="C471" s="690"/>
      <c r="D471" s="690"/>
      <c r="E471" s="690"/>
      <c r="F471" s="690"/>
      <c r="G471" s="690"/>
      <c r="H471" s="690"/>
      <c r="I471" s="690"/>
      <c r="J471" s="690"/>
      <c r="K471" s="690"/>
      <c r="L471" s="690"/>
      <c r="M471" s="690"/>
      <c r="N471" s="420">
        <f>ROUND(N443+N454+N461+N469,0)</f>
        <v>25740</v>
      </c>
      <c r="O471" s="421"/>
    </row>
    <row r="472" spans="2:17">
      <c r="B472" s="700" t="s">
        <v>73</v>
      </c>
      <c r="C472" s="701"/>
      <c r="D472" s="701"/>
      <c r="E472" s="701"/>
      <c r="F472" s="701"/>
      <c r="G472" s="701"/>
      <c r="H472" s="701"/>
      <c r="I472" s="701"/>
      <c r="J472" s="701"/>
      <c r="K472" s="701"/>
      <c r="L472" s="701"/>
      <c r="M472" s="701"/>
      <c r="N472" s="702"/>
      <c r="O472" s="354"/>
    </row>
    <row r="473" spans="2:17">
      <c r="B473" s="703"/>
      <c r="C473" s="704"/>
      <c r="D473" s="704"/>
      <c r="E473" s="704"/>
      <c r="F473" s="704"/>
      <c r="G473" s="704"/>
      <c r="H473" s="704"/>
      <c r="I473" s="704"/>
      <c r="J473" s="704"/>
      <c r="K473" s="704"/>
      <c r="L473" s="704"/>
      <c r="M473" s="704"/>
      <c r="N473" s="705"/>
      <c r="O473" s="354"/>
    </row>
    <row r="474" spans="2:17" ht="14.4" thickBot="1">
      <c r="B474" s="706"/>
      <c r="C474" s="707"/>
      <c r="D474" s="707"/>
      <c r="E474" s="707"/>
      <c r="F474" s="707"/>
      <c r="G474" s="707"/>
      <c r="H474" s="707"/>
      <c r="I474" s="707"/>
      <c r="J474" s="707"/>
      <c r="K474" s="707"/>
      <c r="L474" s="707"/>
      <c r="M474" s="707"/>
      <c r="N474" s="708"/>
      <c r="O474" s="354"/>
    </row>
    <row r="475" spans="2:17" ht="20.100000000000001" customHeight="1" thickBot="1">
      <c r="B475" s="709" t="s">
        <v>74</v>
      </c>
      <c r="C475" s="710"/>
      <c r="D475" s="710"/>
      <c r="E475" s="710"/>
      <c r="F475" s="710"/>
      <c r="G475" s="710"/>
      <c r="H475" s="710"/>
      <c r="I475" s="386"/>
      <c r="J475" s="409"/>
      <c r="K475" s="409" t="s">
        <v>75</v>
      </c>
      <c r="L475" s="711" t="s">
        <v>76</v>
      </c>
      <c r="M475" s="711"/>
      <c r="N475" s="410"/>
      <c r="O475" s="352"/>
    </row>
    <row r="476" spans="2:17">
      <c r="B476" s="672" t="s">
        <v>77</v>
      </c>
      <c r="C476" s="673"/>
      <c r="D476" s="673"/>
      <c r="E476" s="673"/>
      <c r="F476" s="673"/>
      <c r="G476" s="673"/>
      <c r="H476" s="673"/>
      <c r="I476" s="673"/>
      <c r="J476" s="674"/>
      <c r="K476" s="389">
        <v>0.24</v>
      </c>
      <c r="L476" s="675">
        <f>N471*K476</f>
        <v>6177.5999999999995</v>
      </c>
      <c r="M476" s="675"/>
      <c r="N476" s="422"/>
      <c r="O476" s="423"/>
    </row>
    <row r="477" spans="2:17">
      <c r="B477" s="676" t="s">
        <v>78</v>
      </c>
      <c r="C477" s="677"/>
      <c r="D477" s="677"/>
      <c r="E477" s="677"/>
      <c r="F477" s="677"/>
      <c r="G477" s="677"/>
      <c r="H477" s="677"/>
      <c r="I477" s="677"/>
      <c r="J477" s="678"/>
      <c r="K477" s="416">
        <v>0.02</v>
      </c>
      <c r="L477" s="679">
        <f>N471*K477</f>
        <v>514.79999999999995</v>
      </c>
      <c r="M477" s="679"/>
      <c r="N477" s="424"/>
      <c r="O477" s="423"/>
    </row>
    <row r="478" spans="2:17" ht="14.4" thickBot="1">
      <c r="B478" s="680" t="s">
        <v>79</v>
      </c>
      <c r="C478" s="681"/>
      <c r="D478" s="681"/>
      <c r="E478" s="681"/>
      <c r="F478" s="681"/>
      <c r="G478" s="681"/>
      <c r="H478" s="681"/>
      <c r="I478" s="681"/>
      <c r="J478" s="682"/>
      <c r="K478" s="425">
        <v>7.0000000000000007E-2</v>
      </c>
      <c r="L478" s="683">
        <f>N471*K478</f>
        <v>1801.8000000000002</v>
      </c>
      <c r="M478" s="683"/>
      <c r="N478" s="426"/>
      <c r="O478" s="423"/>
    </row>
    <row r="479" spans="2:17" ht="14.4" thickBot="1">
      <c r="B479" s="684" t="s">
        <v>58</v>
      </c>
      <c r="C479" s="685"/>
      <c r="D479" s="685"/>
      <c r="E479" s="685"/>
      <c r="F479" s="685"/>
      <c r="G479" s="685"/>
      <c r="H479" s="685"/>
      <c r="I479" s="685"/>
      <c r="J479" s="685"/>
      <c r="K479" s="685"/>
      <c r="L479" s="685"/>
      <c r="M479" s="685"/>
      <c r="N479" s="427">
        <f>ROUND(SUM(L476:M478),0)</f>
        <v>8494</v>
      </c>
      <c r="O479" s="428"/>
    </row>
    <row r="480" spans="2:17" ht="14.4" thickBot="1">
      <c r="B480" s="686"/>
      <c r="C480" s="687"/>
      <c r="D480" s="687"/>
      <c r="E480" s="687"/>
      <c r="F480" s="687"/>
      <c r="G480" s="687"/>
      <c r="H480" s="687"/>
      <c r="I480" s="687"/>
      <c r="J480" s="687"/>
      <c r="K480" s="687"/>
      <c r="L480" s="687"/>
      <c r="M480" s="687"/>
      <c r="N480" s="688"/>
    </row>
    <row r="481" spans="2:15" ht="20.100000000000001" customHeight="1" thickBot="1">
      <c r="B481" s="689" t="s">
        <v>80</v>
      </c>
      <c r="C481" s="690"/>
      <c r="D481" s="690"/>
      <c r="E481" s="690"/>
      <c r="F481" s="690"/>
      <c r="G481" s="690"/>
      <c r="H481" s="690"/>
      <c r="I481" s="690"/>
      <c r="J481" s="690"/>
      <c r="K481" s="690"/>
      <c r="L481" s="690"/>
      <c r="M481" s="690"/>
      <c r="N481" s="420">
        <f>N471+N479</f>
        <v>34234</v>
      </c>
      <c r="O481" s="428"/>
    </row>
    <row r="482" spans="2:15">
      <c r="B482" s="429"/>
      <c r="C482" s="430"/>
      <c r="D482" s="430"/>
      <c r="E482" s="430"/>
      <c r="F482" s="430"/>
      <c r="G482" s="430"/>
      <c r="H482" s="430"/>
      <c r="I482" s="430"/>
      <c r="J482" s="430"/>
      <c r="K482" s="430"/>
      <c r="L482" s="430"/>
      <c r="M482" s="430"/>
      <c r="N482" s="431"/>
    </row>
    <row r="483" spans="2:15">
      <c r="B483" s="432"/>
      <c r="C483" s="433"/>
      <c r="D483" s="433"/>
      <c r="E483" s="433"/>
      <c r="F483" s="433"/>
      <c r="G483" s="433"/>
      <c r="H483" s="433"/>
      <c r="I483" s="433"/>
      <c r="J483" s="433"/>
      <c r="K483" s="433"/>
      <c r="L483" s="433"/>
      <c r="M483" s="433"/>
      <c r="N483" s="434"/>
    </row>
    <row r="484" spans="2:15">
      <c r="B484" s="435"/>
      <c r="C484" s="436" t="s">
        <v>164</v>
      </c>
      <c r="D484" s="437"/>
      <c r="E484" s="438"/>
      <c r="F484" s="438"/>
      <c r="G484" s="438"/>
      <c r="H484" s="436"/>
      <c r="J484" s="439" t="s">
        <v>161</v>
      </c>
      <c r="K484" s="440"/>
      <c r="L484" s="440"/>
      <c r="M484" s="433"/>
      <c r="N484" s="434"/>
    </row>
    <row r="485" spans="2:15">
      <c r="B485" s="441"/>
      <c r="C485" s="442"/>
      <c r="D485" s="437"/>
      <c r="E485" s="438"/>
      <c r="F485" s="438"/>
      <c r="G485" s="438"/>
      <c r="H485" s="436"/>
      <c r="J485" s="440"/>
      <c r="K485" s="440"/>
      <c r="L485" s="440"/>
      <c r="M485" s="433"/>
      <c r="N485" s="434"/>
    </row>
    <row r="486" spans="2:15">
      <c r="B486" s="441"/>
      <c r="C486" s="442"/>
      <c r="D486" s="437"/>
      <c r="E486" s="438"/>
      <c r="F486" s="438"/>
      <c r="G486" s="438"/>
      <c r="H486" s="436"/>
      <c r="J486" s="436"/>
      <c r="K486" s="436"/>
      <c r="L486" s="436"/>
      <c r="M486" s="433"/>
      <c r="N486" s="434"/>
    </row>
    <row r="487" spans="2:15">
      <c r="B487" s="443"/>
      <c r="C487" s="444"/>
      <c r="D487" s="445"/>
      <c r="E487" s="445"/>
      <c r="F487" s="445"/>
      <c r="G487" s="445"/>
      <c r="H487" s="444"/>
      <c r="J487" s="444"/>
      <c r="K487" s="445"/>
      <c r="L487" s="445"/>
      <c r="M487" s="433"/>
      <c r="N487" s="434"/>
    </row>
    <row r="488" spans="2:15">
      <c r="B488" s="443"/>
      <c r="C488" s="444" t="s">
        <v>317</v>
      </c>
      <c r="D488" s="445"/>
      <c r="E488" s="445"/>
      <c r="F488" s="445"/>
      <c r="G488" s="445"/>
      <c r="H488" s="444"/>
      <c r="J488" s="444" t="s">
        <v>209</v>
      </c>
      <c r="K488" s="438"/>
      <c r="L488" s="438"/>
      <c r="M488" s="446"/>
      <c r="N488" s="447"/>
      <c r="O488" s="371"/>
    </row>
    <row r="489" spans="2:15" ht="17.399999999999999" customHeight="1">
      <c r="B489" s="448"/>
      <c r="C489" s="449" t="s">
        <v>166</v>
      </c>
      <c r="D489" s="438"/>
      <c r="E489" s="438"/>
      <c r="F489" s="438"/>
      <c r="G489" s="438"/>
      <c r="H489" s="450"/>
      <c r="J489" s="450" t="s">
        <v>163</v>
      </c>
      <c r="K489" s="433"/>
      <c r="L489" s="433"/>
      <c r="M489" s="433"/>
      <c r="N489" s="434"/>
    </row>
    <row r="490" spans="2:15" ht="17.25" customHeight="1">
      <c r="B490" s="451"/>
      <c r="C490" s="452"/>
      <c r="D490" s="452"/>
      <c r="E490" s="433"/>
      <c r="F490" s="433"/>
      <c r="G490" s="433"/>
      <c r="H490" s="433"/>
      <c r="I490" s="433"/>
      <c r="J490" s="666"/>
      <c r="K490" s="666"/>
      <c r="L490" s="666"/>
      <c r="M490" s="666"/>
      <c r="N490" s="667"/>
      <c r="O490" s="62"/>
    </row>
    <row r="491" spans="2:15" ht="18.75" customHeight="1" thickBot="1">
      <c r="B491" s="670"/>
      <c r="C491" s="671"/>
      <c r="D491" s="671"/>
      <c r="E491" s="453"/>
      <c r="F491" s="453"/>
      <c r="G491" s="453"/>
      <c r="H491" s="453"/>
      <c r="I491" s="453"/>
      <c r="J491" s="668"/>
      <c r="K491" s="668"/>
      <c r="L491" s="668"/>
      <c r="M491" s="668"/>
      <c r="N491" s="669"/>
      <c r="O491" s="62"/>
    </row>
    <row r="493" spans="2:15" ht="14.4" thickBot="1"/>
    <row r="494" spans="2:15">
      <c r="B494" s="356"/>
      <c r="C494" s="357"/>
      <c r="D494" s="357"/>
      <c r="E494" s="357"/>
      <c r="F494" s="357"/>
      <c r="G494" s="357"/>
      <c r="H494" s="357"/>
      <c r="I494" s="357"/>
      <c r="J494" s="357"/>
      <c r="K494" s="357"/>
      <c r="L494" s="357"/>
      <c r="M494" s="357"/>
      <c r="N494" s="358"/>
    </row>
    <row r="495" spans="2:15" ht="23.25" customHeight="1">
      <c r="B495" s="756"/>
      <c r="C495" s="757"/>
      <c r="D495" s="757"/>
      <c r="E495" s="757"/>
      <c r="N495" s="360"/>
    </row>
    <row r="496" spans="2:15">
      <c r="B496" s="353"/>
      <c r="C496" s="361"/>
      <c r="D496" s="354"/>
      <c r="E496" s="361"/>
      <c r="N496" s="360"/>
    </row>
    <row r="497" spans="2:15">
      <c r="B497" s="362"/>
      <c r="C497" s="363"/>
      <c r="D497" s="364"/>
      <c r="E497" s="363"/>
      <c r="N497" s="360"/>
    </row>
    <row r="498" spans="2:15">
      <c r="B498" s="758"/>
      <c r="C498" s="759"/>
      <c r="D498" s="759"/>
      <c r="E498" s="759"/>
      <c r="F498" s="759"/>
      <c r="G498" s="759"/>
      <c r="H498" s="759"/>
      <c r="I498" s="759"/>
      <c r="J498" s="759"/>
      <c r="K498" s="759"/>
      <c r="L498" s="759"/>
      <c r="M498" s="759"/>
      <c r="N498" s="760"/>
      <c r="O498" s="359"/>
    </row>
    <row r="499" spans="2:15" ht="14.4" thickBot="1">
      <c r="B499" s="365"/>
      <c r="N499" s="360"/>
    </row>
    <row r="500" spans="2:15">
      <c r="B500" s="761"/>
      <c r="C500" s="764"/>
      <c r="D500" s="764"/>
      <c r="E500" s="764"/>
      <c r="F500" s="764"/>
      <c r="G500" s="764"/>
      <c r="H500" s="764"/>
      <c r="I500" s="764"/>
      <c r="J500" s="764"/>
      <c r="K500" s="765"/>
      <c r="L500" s="765"/>
      <c r="M500" s="765"/>
      <c r="N500" s="766"/>
      <c r="O500" s="367"/>
    </row>
    <row r="501" spans="2:15">
      <c r="B501" s="762"/>
      <c r="C501" s="742" t="s">
        <v>200</v>
      </c>
      <c r="D501" s="742"/>
      <c r="E501" s="742"/>
      <c r="F501" s="742"/>
      <c r="G501" s="742"/>
      <c r="H501" s="742"/>
      <c r="I501" s="742"/>
      <c r="J501" s="742"/>
      <c r="K501" s="767"/>
      <c r="L501" s="767"/>
      <c r="M501" s="767"/>
      <c r="N501" s="768"/>
      <c r="O501" s="367"/>
    </row>
    <row r="502" spans="2:15">
      <c r="B502" s="762"/>
      <c r="C502" s="742" t="s">
        <v>201</v>
      </c>
      <c r="D502" s="742"/>
      <c r="E502" s="742"/>
      <c r="F502" s="742"/>
      <c r="G502" s="742"/>
      <c r="H502" s="742"/>
      <c r="I502" s="742"/>
      <c r="J502" s="742"/>
      <c r="K502" s="769" t="s">
        <v>38</v>
      </c>
      <c r="L502" s="769"/>
      <c r="M502" s="769"/>
      <c r="N502" s="770"/>
      <c r="O502" s="367"/>
    </row>
    <row r="503" spans="2:15" ht="15" customHeight="1">
      <c r="B503" s="762"/>
      <c r="C503" s="772" t="s">
        <v>202</v>
      </c>
      <c r="D503" s="772"/>
      <c r="E503" s="772"/>
      <c r="F503" s="772"/>
      <c r="G503" s="772"/>
      <c r="H503" s="772"/>
      <c r="I503" s="772"/>
      <c r="J503" s="772"/>
      <c r="K503" s="735"/>
      <c r="L503" s="735"/>
      <c r="M503" s="735"/>
      <c r="N503" s="771"/>
      <c r="O503" s="371"/>
    </row>
    <row r="504" spans="2:15" ht="12.75" customHeight="1">
      <c r="B504" s="762"/>
      <c r="C504" s="772"/>
      <c r="D504" s="772"/>
      <c r="E504" s="772"/>
      <c r="F504" s="772"/>
      <c r="G504" s="772"/>
      <c r="H504" s="772"/>
      <c r="I504" s="772"/>
      <c r="J504" s="772"/>
      <c r="K504" s="769" t="s">
        <v>40</v>
      </c>
      <c r="L504" s="769">
        <v>7</v>
      </c>
      <c r="M504" s="769" t="s">
        <v>41</v>
      </c>
      <c r="N504" s="770">
        <f>$N$12</f>
        <v>13</v>
      </c>
      <c r="O504" s="367"/>
    </row>
    <row r="505" spans="2:15" ht="13.5" customHeight="1">
      <c r="B505" s="762"/>
      <c r="C505" s="772"/>
      <c r="D505" s="772"/>
      <c r="E505" s="772"/>
      <c r="F505" s="772"/>
      <c r="G505" s="772"/>
      <c r="H505" s="772"/>
      <c r="I505" s="772"/>
      <c r="J505" s="772"/>
      <c r="K505" s="769"/>
      <c r="L505" s="769"/>
      <c r="M505" s="769"/>
      <c r="N505" s="770"/>
      <c r="O505" s="367"/>
    </row>
    <row r="506" spans="2:15" ht="14.4" thickBot="1">
      <c r="B506" s="763"/>
      <c r="C506" s="775" t="s">
        <v>42</v>
      </c>
      <c r="D506" s="775"/>
      <c r="E506" s="775"/>
      <c r="F506" s="775"/>
      <c r="G506" s="775"/>
      <c r="H506" s="775"/>
      <c r="I506" s="775"/>
      <c r="J506" s="775"/>
      <c r="K506" s="773"/>
      <c r="L506" s="773"/>
      <c r="M506" s="773"/>
      <c r="N506" s="774"/>
      <c r="O506" s="367"/>
    </row>
    <row r="507" spans="2:15">
      <c r="B507" s="372"/>
      <c r="C507" s="366"/>
      <c r="D507" s="366"/>
      <c r="E507" s="366"/>
      <c r="F507" s="366"/>
      <c r="G507" s="366"/>
      <c r="H507" s="366"/>
      <c r="I507" s="366"/>
      <c r="J507" s="366"/>
      <c r="K507" s="366"/>
      <c r="L507" s="357"/>
      <c r="M507" s="357"/>
      <c r="N507" s="358"/>
    </row>
    <row r="508" spans="2:15">
      <c r="B508" s="373"/>
      <c r="C508" s="368"/>
      <c r="D508" s="368"/>
      <c r="E508" s="368"/>
      <c r="F508" s="368"/>
      <c r="G508" s="368"/>
      <c r="H508" s="368"/>
      <c r="I508" s="368"/>
      <c r="J508" s="368"/>
      <c r="K508" s="735" t="s">
        <v>43</v>
      </c>
      <c r="L508" s="369" t="s">
        <v>44</v>
      </c>
      <c r="M508" s="369" t="s">
        <v>45</v>
      </c>
      <c r="N508" s="370" t="s">
        <v>46</v>
      </c>
      <c r="O508" s="371"/>
    </row>
    <row r="509" spans="2:15">
      <c r="B509" s="373"/>
      <c r="C509" s="368"/>
      <c r="D509" s="368"/>
      <c r="E509" s="368"/>
      <c r="F509" s="368"/>
      <c r="G509" s="368"/>
      <c r="H509" s="368"/>
      <c r="I509" s="368"/>
      <c r="J509" s="368"/>
      <c r="K509" s="735"/>
      <c r="L509" s="63">
        <f>+$L$17</f>
        <v>22</v>
      </c>
      <c r="M509" s="63">
        <f>+$M$17</f>
        <v>9</v>
      </c>
      <c r="N509" s="64">
        <f>+$N$17</f>
        <v>2026</v>
      </c>
      <c r="O509" s="374"/>
    </row>
    <row r="510" spans="2:15" ht="18" customHeight="1">
      <c r="B510" s="741"/>
      <c r="C510" s="742"/>
      <c r="D510" s="742"/>
      <c r="E510" s="742"/>
      <c r="F510" s="368"/>
      <c r="G510" s="368"/>
      <c r="H510" s="368"/>
      <c r="J510" s="368"/>
      <c r="K510" s="62"/>
      <c r="N510" s="65"/>
      <c r="O510" s="374"/>
    </row>
    <row r="511" spans="2:15" ht="31.8" customHeight="1">
      <c r="B511" s="375"/>
      <c r="C511" s="757" t="s">
        <v>264</v>
      </c>
      <c r="D511" s="757"/>
      <c r="E511" s="757"/>
      <c r="F511" s="757"/>
      <c r="G511" s="757"/>
      <c r="H511" s="757"/>
      <c r="I511" s="757"/>
      <c r="J511" s="757"/>
      <c r="K511" s="757"/>
      <c r="L511" s="757"/>
      <c r="M511" s="757"/>
      <c r="N511" s="791"/>
      <c r="O511" s="371"/>
    </row>
    <row r="512" spans="2:15">
      <c r="B512" s="365"/>
      <c r="N512" s="360"/>
    </row>
    <row r="513" spans="2:15" ht="14.4" thickBot="1">
      <c r="B513" s="377"/>
      <c r="C513" s="378"/>
      <c r="D513" s="378"/>
      <c r="E513" s="378"/>
      <c r="F513" s="378"/>
      <c r="G513" s="378"/>
      <c r="H513" s="378"/>
      <c r="I513" s="378"/>
      <c r="J513" s="378"/>
      <c r="K513" s="378"/>
      <c r="L513" s="378"/>
      <c r="M513" s="378"/>
      <c r="N513" s="379"/>
    </row>
    <row r="514" spans="2:15" ht="15" customHeight="1">
      <c r="B514" s="743" t="s">
        <v>49</v>
      </c>
      <c r="C514" s="744"/>
      <c r="D514" s="744"/>
      <c r="E514" s="744"/>
      <c r="F514" s="744"/>
      <c r="G514" s="744"/>
      <c r="H514" s="744"/>
      <c r="I514" s="744"/>
      <c r="J514" s="744"/>
      <c r="K514" s="744"/>
      <c r="L514" s="744"/>
      <c r="M514" s="744"/>
      <c r="N514" s="745"/>
      <c r="O514" s="380"/>
    </row>
    <row r="515" spans="2:15" ht="15" customHeight="1" thickBot="1">
      <c r="B515" s="746"/>
      <c r="C515" s="747"/>
      <c r="D515" s="747"/>
      <c r="E515" s="747"/>
      <c r="F515" s="747"/>
      <c r="G515" s="747"/>
      <c r="H515" s="747"/>
      <c r="I515" s="747"/>
      <c r="J515" s="747"/>
      <c r="K515" s="747"/>
      <c r="L515" s="747"/>
      <c r="M515" s="747"/>
      <c r="N515" s="748"/>
    </row>
    <row r="516" spans="2:15" ht="20.100000000000001" customHeight="1">
      <c r="B516" s="381" t="s">
        <v>50</v>
      </c>
      <c r="C516" s="749" t="s">
        <v>11</v>
      </c>
      <c r="D516" s="749"/>
      <c r="E516" s="749"/>
      <c r="F516" s="749"/>
      <c r="G516" s="749"/>
      <c r="H516" s="749"/>
      <c r="I516" s="749"/>
      <c r="J516" s="749"/>
      <c r="K516" s="749"/>
      <c r="L516" s="750" t="s">
        <v>51</v>
      </c>
      <c r="M516" s="750"/>
      <c r="N516" s="382" t="s">
        <v>13</v>
      </c>
      <c r="O516" s="368"/>
    </row>
    <row r="517" spans="2:15" ht="20.100000000000001" customHeight="1" thickBot="1">
      <c r="B517" s="383" t="str">
        <f>+'PRESUPUESTO OFICIAL (Entidad.)'!D17</f>
        <v>3.1</v>
      </c>
      <c r="C517" s="751" t="str">
        <f>+'PRESUPUESTO OFICIAL (Entidad.)'!E17</f>
        <v>TENSIONAMIENTO DE GUAYA PRINCIPAL DE 1”</v>
      </c>
      <c r="D517" s="751"/>
      <c r="E517" s="751"/>
      <c r="F517" s="751"/>
      <c r="G517" s="751"/>
      <c r="H517" s="751"/>
      <c r="I517" s="751"/>
      <c r="J517" s="751"/>
      <c r="K517" s="751"/>
      <c r="L517" s="751" t="str">
        <f>+'PRESUPUESTO OFICIAL (Entidad.)'!F17</f>
        <v>ML</v>
      </c>
      <c r="M517" s="751"/>
      <c r="N517" s="384">
        <v>1</v>
      </c>
      <c r="O517" s="385"/>
    </row>
    <row r="518" spans="2:15">
      <c r="B518" s="752" t="s">
        <v>52</v>
      </c>
      <c r="C518" s="753"/>
      <c r="D518" s="753"/>
      <c r="E518" s="753"/>
      <c r="F518" s="753"/>
      <c r="G518" s="753"/>
      <c r="H518" s="753"/>
      <c r="I518" s="753"/>
      <c r="J518" s="753"/>
      <c r="K518" s="753"/>
      <c r="L518" s="753"/>
      <c r="M518" s="753"/>
      <c r="N518" s="754"/>
      <c r="O518" s="354"/>
    </row>
    <row r="519" spans="2:15">
      <c r="B519" s="703"/>
      <c r="C519" s="704"/>
      <c r="D519" s="704"/>
      <c r="E519" s="704"/>
      <c r="F519" s="704"/>
      <c r="G519" s="704"/>
      <c r="H519" s="704"/>
      <c r="I519" s="704"/>
      <c r="J519" s="704"/>
      <c r="K519" s="704"/>
      <c r="L519" s="704"/>
      <c r="M519" s="704"/>
      <c r="N519" s="705"/>
      <c r="O519" s="354"/>
    </row>
    <row r="520" spans="2:15" ht="14.4" thickBot="1">
      <c r="B520" s="706"/>
      <c r="C520" s="707"/>
      <c r="D520" s="707"/>
      <c r="E520" s="707"/>
      <c r="F520" s="707"/>
      <c r="G520" s="707"/>
      <c r="H520" s="707"/>
      <c r="I520" s="707"/>
      <c r="J520" s="707"/>
      <c r="K520" s="707"/>
      <c r="L520" s="707"/>
      <c r="M520" s="707"/>
      <c r="N520" s="708"/>
      <c r="O520" s="354"/>
    </row>
    <row r="521" spans="2:15" ht="20.100000000000001" customHeight="1" thickBot="1">
      <c r="B521" s="709" t="s">
        <v>11</v>
      </c>
      <c r="C521" s="755"/>
      <c r="D521" s="755"/>
      <c r="E521" s="755"/>
      <c r="F521" s="755"/>
      <c r="G521" s="710" t="s">
        <v>53</v>
      </c>
      <c r="H521" s="755"/>
      <c r="I521" s="710" t="s">
        <v>54</v>
      </c>
      <c r="J521" s="710"/>
      <c r="K521" s="386" t="s">
        <v>55</v>
      </c>
      <c r="L521" s="710" t="s">
        <v>56</v>
      </c>
      <c r="M521" s="710"/>
      <c r="N521" s="387" t="s">
        <v>57</v>
      </c>
      <c r="O521" s="368"/>
    </row>
    <row r="522" spans="2:15">
      <c r="B522" s="712" t="s">
        <v>203</v>
      </c>
      <c r="C522" s="713" t="s">
        <v>203</v>
      </c>
      <c r="D522" s="713" t="s">
        <v>203</v>
      </c>
      <c r="E522" s="713" t="s">
        <v>203</v>
      </c>
      <c r="F522" s="713" t="s">
        <v>203</v>
      </c>
      <c r="G522" s="713"/>
      <c r="H522" s="713"/>
      <c r="I522" s="731" t="s">
        <v>204</v>
      </c>
      <c r="J522" s="731" t="s">
        <v>204</v>
      </c>
      <c r="K522" s="388">
        <f>N551</f>
        <v>10999.028181818181</v>
      </c>
      <c r="L522" s="732">
        <v>0.1</v>
      </c>
      <c r="M522" s="732">
        <v>0.1</v>
      </c>
      <c r="N522" s="390">
        <f>K522*L522</f>
        <v>1099.9028181818182</v>
      </c>
      <c r="O522" s="391"/>
    </row>
    <row r="523" spans="2:15">
      <c r="B523" s="733" t="s">
        <v>246</v>
      </c>
      <c r="C523" s="734"/>
      <c r="D523" s="734"/>
      <c r="E523" s="734"/>
      <c r="F523" s="734"/>
      <c r="G523" s="720"/>
      <c r="H523" s="720"/>
      <c r="I523" s="735" t="s">
        <v>205</v>
      </c>
      <c r="J523" s="735" t="s">
        <v>204</v>
      </c>
      <c r="K523" s="392">
        <v>160000</v>
      </c>
      <c r="L523" s="736">
        <f>+L548</f>
        <v>55</v>
      </c>
      <c r="M523" s="735">
        <v>100</v>
      </c>
      <c r="N523" s="390">
        <f>K523/L523</f>
        <v>2909.090909090909</v>
      </c>
      <c r="O523" s="391"/>
    </row>
    <row r="524" spans="2:15" ht="14.4" thickBot="1">
      <c r="B524" s="715"/>
      <c r="C524" s="716"/>
      <c r="D524" s="716"/>
      <c r="E524" s="716"/>
      <c r="F524" s="716"/>
      <c r="G524" s="716"/>
      <c r="H524" s="716"/>
      <c r="I524" s="716"/>
      <c r="J524" s="716"/>
      <c r="K524" s="395"/>
      <c r="L524" s="786"/>
      <c r="M524" s="786"/>
      <c r="N524" s="396"/>
      <c r="O524" s="391"/>
    </row>
    <row r="525" spans="2:15" ht="14.4" thickBot="1">
      <c r="B525" s="684" t="s">
        <v>58</v>
      </c>
      <c r="C525" s="685"/>
      <c r="D525" s="685"/>
      <c r="E525" s="685"/>
      <c r="F525" s="685"/>
      <c r="G525" s="685"/>
      <c r="H525" s="685"/>
      <c r="I525" s="685"/>
      <c r="J525" s="685"/>
      <c r="K525" s="685"/>
      <c r="L525" s="685"/>
      <c r="M525" s="685"/>
      <c r="N525" s="397">
        <f>SUM(N522:N523)</f>
        <v>4008.9937272727275</v>
      </c>
      <c r="O525" s="398"/>
    </row>
    <row r="526" spans="2:15" ht="13.5" customHeight="1">
      <c r="B526" s="700" t="s">
        <v>59</v>
      </c>
      <c r="C526" s="701"/>
      <c r="D526" s="701"/>
      <c r="E526" s="701"/>
      <c r="F526" s="701"/>
      <c r="G526" s="701"/>
      <c r="H526" s="701"/>
      <c r="I526" s="701"/>
      <c r="J526" s="701"/>
      <c r="K526" s="701"/>
      <c r="L526" s="701"/>
      <c r="M526" s="701"/>
      <c r="N526" s="702"/>
      <c r="O526" s="354"/>
    </row>
    <row r="527" spans="2:15">
      <c r="B527" s="703"/>
      <c r="C527" s="704"/>
      <c r="D527" s="704"/>
      <c r="E527" s="704"/>
      <c r="F527" s="704"/>
      <c r="G527" s="704"/>
      <c r="H527" s="704"/>
      <c r="I527" s="704"/>
      <c r="J527" s="704"/>
      <c r="K527" s="704"/>
      <c r="L527" s="704"/>
      <c r="M527" s="704"/>
      <c r="N527" s="705"/>
      <c r="O527" s="354"/>
    </row>
    <row r="528" spans="2:15" ht="14.4" thickBot="1">
      <c r="B528" s="706"/>
      <c r="C528" s="707"/>
      <c r="D528" s="707"/>
      <c r="E528" s="707"/>
      <c r="F528" s="707"/>
      <c r="G528" s="707"/>
      <c r="H528" s="707"/>
      <c r="I528" s="707"/>
      <c r="J528" s="707"/>
      <c r="K528" s="707"/>
      <c r="L528" s="707"/>
      <c r="M528" s="707"/>
      <c r="N528" s="708"/>
      <c r="O528" s="354"/>
    </row>
    <row r="529" spans="2:17" ht="20.100000000000001" customHeight="1" thickBot="1">
      <c r="B529" s="709" t="s">
        <v>11</v>
      </c>
      <c r="C529" s="710"/>
      <c r="D529" s="710"/>
      <c r="E529" s="710"/>
      <c r="F529" s="710"/>
      <c r="G529" s="710"/>
      <c r="H529" s="710"/>
      <c r="I529" s="710"/>
      <c r="J529" s="386" t="s">
        <v>51</v>
      </c>
      <c r="K529" s="386" t="s">
        <v>13</v>
      </c>
      <c r="L529" s="710" t="s">
        <v>60</v>
      </c>
      <c r="M529" s="710"/>
      <c r="N529" s="387" t="s">
        <v>57</v>
      </c>
      <c r="O529" s="368"/>
    </row>
    <row r="530" spans="2:17">
      <c r="B530" s="792"/>
      <c r="C530" s="793"/>
      <c r="D530" s="793"/>
      <c r="E530" s="793"/>
      <c r="F530" s="793"/>
      <c r="G530" s="793"/>
      <c r="H530" s="793"/>
      <c r="I530" s="794"/>
      <c r="J530" s="351"/>
      <c r="K530" s="406"/>
      <c r="L530" s="724"/>
      <c r="M530" s="725"/>
      <c r="N530" s="400"/>
      <c r="O530" s="391"/>
      <c r="Q530" s="508"/>
    </row>
    <row r="531" spans="2:17">
      <c r="B531" s="726"/>
      <c r="C531" s="727"/>
      <c r="D531" s="727"/>
      <c r="E531" s="727"/>
      <c r="F531" s="727"/>
      <c r="G531" s="727"/>
      <c r="H531" s="727"/>
      <c r="I531" s="728"/>
      <c r="J531" s="369"/>
      <c r="K531" s="494"/>
      <c r="L531" s="729"/>
      <c r="M531" s="730"/>
      <c r="N531" s="400"/>
      <c r="O531" s="391"/>
    </row>
    <row r="532" spans="2:17">
      <c r="B532" s="726"/>
      <c r="C532" s="727"/>
      <c r="D532" s="727"/>
      <c r="E532" s="727"/>
      <c r="F532" s="727"/>
      <c r="G532" s="727"/>
      <c r="H532" s="727"/>
      <c r="I532" s="728"/>
      <c r="J532" s="369"/>
      <c r="K532" s="401"/>
      <c r="L532" s="729"/>
      <c r="M532" s="730"/>
      <c r="N532" s="402"/>
      <c r="O532" s="391"/>
    </row>
    <row r="533" spans="2:17">
      <c r="B533" s="719"/>
      <c r="C533" s="720" t="s">
        <v>206</v>
      </c>
      <c r="D533" s="720" t="s">
        <v>206</v>
      </c>
      <c r="E533" s="720" t="s">
        <v>206</v>
      </c>
      <c r="F533" s="720" t="s">
        <v>206</v>
      </c>
      <c r="G533" s="720" t="s">
        <v>206</v>
      </c>
      <c r="H533" s="720" t="s">
        <v>206</v>
      </c>
      <c r="I533" s="720" t="s">
        <v>206</v>
      </c>
      <c r="J533" s="369"/>
      <c r="K533" s="401"/>
      <c r="L533" s="679"/>
      <c r="M533" s="679">
        <v>6500</v>
      </c>
      <c r="N533" s="393"/>
      <c r="O533" s="391"/>
    </row>
    <row r="534" spans="2:17">
      <c r="B534" s="719"/>
      <c r="C534" s="720"/>
      <c r="D534" s="720"/>
      <c r="E534" s="720"/>
      <c r="F534" s="720"/>
      <c r="G534" s="720"/>
      <c r="H534" s="720"/>
      <c r="I534" s="720"/>
      <c r="J534" s="369"/>
      <c r="K534" s="401"/>
      <c r="L534" s="679"/>
      <c r="M534" s="679"/>
      <c r="N534" s="393"/>
      <c r="O534" s="391"/>
    </row>
    <row r="535" spans="2:17" ht="14.4" thickBot="1">
      <c r="B535" s="715"/>
      <c r="C535" s="716"/>
      <c r="D535" s="716"/>
      <c r="E535" s="716"/>
      <c r="F535" s="716"/>
      <c r="G535" s="716"/>
      <c r="H535" s="716"/>
      <c r="I535" s="716"/>
      <c r="J535" s="403" t="s">
        <v>207</v>
      </c>
      <c r="K535" s="394">
        <v>0.05</v>
      </c>
      <c r="L535" s="683">
        <f>SUM(N530:N533)</f>
        <v>0</v>
      </c>
      <c r="M535" s="683"/>
      <c r="N535" s="404">
        <f>ROUND(L535*K535,2)</f>
        <v>0</v>
      </c>
      <c r="O535" s="391"/>
    </row>
    <row r="536" spans="2:17" ht="14.4" thickBot="1">
      <c r="B536" s="684" t="s">
        <v>58</v>
      </c>
      <c r="C536" s="685"/>
      <c r="D536" s="685"/>
      <c r="E536" s="685"/>
      <c r="F536" s="685"/>
      <c r="G536" s="685"/>
      <c r="H536" s="685"/>
      <c r="I536" s="685"/>
      <c r="J536" s="685"/>
      <c r="K536" s="685"/>
      <c r="L536" s="685"/>
      <c r="M536" s="685"/>
      <c r="N536" s="397">
        <f>SUM(N530:N535)</f>
        <v>0</v>
      </c>
      <c r="O536" s="391"/>
    </row>
    <row r="537" spans="2:17">
      <c r="B537" s="700" t="s">
        <v>61</v>
      </c>
      <c r="C537" s="701"/>
      <c r="D537" s="701"/>
      <c r="E537" s="701"/>
      <c r="F537" s="701"/>
      <c r="G537" s="701"/>
      <c r="H537" s="701"/>
      <c r="I537" s="701"/>
      <c r="J537" s="701"/>
      <c r="K537" s="701"/>
      <c r="L537" s="701"/>
      <c r="M537" s="701"/>
      <c r="N537" s="702"/>
      <c r="O537" s="354"/>
    </row>
    <row r="538" spans="2:17">
      <c r="B538" s="703"/>
      <c r="C538" s="704"/>
      <c r="D538" s="704"/>
      <c r="E538" s="704"/>
      <c r="F538" s="704"/>
      <c r="G538" s="704"/>
      <c r="H538" s="704"/>
      <c r="I538" s="704"/>
      <c r="J538" s="704"/>
      <c r="K538" s="704"/>
      <c r="L538" s="704"/>
      <c r="M538" s="704"/>
      <c r="N538" s="705"/>
      <c r="O538" s="354"/>
    </row>
    <row r="539" spans="2:17" ht="14.4" thickBot="1">
      <c r="B539" s="706"/>
      <c r="C539" s="707"/>
      <c r="D539" s="707"/>
      <c r="E539" s="707"/>
      <c r="F539" s="707"/>
      <c r="G539" s="707"/>
      <c r="H539" s="707"/>
      <c r="I539" s="707"/>
      <c r="J539" s="707"/>
      <c r="K539" s="707"/>
      <c r="L539" s="707"/>
      <c r="M539" s="707"/>
      <c r="N539" s="708"/>
      <c r="O539" s="354"/>
    </row>
    <row r="540" spans="2:17" ht="20.100000000000001" customHeight="1" thickBot="1">
      <c r="B540" s="709" t="s">
        <v>62</v>
      </c>
      <c r="C540" s="710"/>
      <c r="D540" s="710"/>
      <c r="E540" s="710"/>
      <c r="F540" s="710"/>
      <c r="G540" s="710"/>
      <c r="H540" s="710"/>
      <c r="I540" s="386" t="s">
        <v>63</v>
      </c>
      <c r="J540" s="386" t="s">
        <v>64</v>
      </c>
      <c r="K540" s="405" t="s">
        <v>65</v>
      </c>
      <c r="L540" s="710" t="s">
        <v>66</v>
      </c>
      <c r="M540" s="710"/>
      <c r="N540" s="387" t="s">
        <v>57</v>
      </c>
      <c r="O540" s="368"/>
    </row>
    <row r="541" spans="2:17">
      <c r="B541" s="712"/>
      <c r="C541" s="713"/>
      <c r="D541" s="713"/>
      <c r="E541" s="713"/>
      <c r="F541" s="713"/>
      <c r="G541" s="713"/>
      <c r="H541" s="713"/>
      <c r="I541" s="406"/>
      <c r="J541" s="406"/>
      <c r="K541" s="406"/>
      <c r="L541" s="714"/>
      <c r="M541" s="714"/>
      <c r="N541" s="407"/>
      <c r="O541" s="391"/>
    </row>
    <row r="542" spans="2:17" ht="14.4" thickBot="1">
      <c r="B542" s="715"/>
      <c r="C542" s="716"/>
      <c r="D542" s="716"/>
      <c r="E542" s="716"/>
      <c r="F542" s="716"/>
      <c r="G542" s="716"/>
      <c r="H542" s="716"/>
      <c r="I542" s="394"/>
      <c r="J542" s="394"/>
      <c r="K542" s="394"/>
      <c r="L542" s="787"/>
      <c r="M542" s="787"/>
      <c r="N542" s="396"/>
      <c r="O542" s="391"/>
    </row>
    <row r="543" spans="2:17" ht="14.4" thickBot="1">
      <c r="B543" s="684" t="s">
        <v>58</v>
      </c>
      <c r="C543" s="685"/>
      <c r="D543" s="685"/>
      <c r="E543" s="685"/>
      <c r="F543" s="685"/>
      <c r="G543" s="685"/>
      <c r="H543" s="685"/>
      <c r="I543" s="685"/>
      <c r="J543" s="685"/>
      <c r="K543" s="685"/>
      <c r="L543" s="685"/>
      <c r="M543" s="685"/>
      <c r="N543" s="408">
        <f>SUM(N541:N542)</f>
        <v>0</v>
      </c>
      <c r="O543" s="398"/>
    </row>
    <row r="544" spans="2:17">
      <c r="B544" s="700" t="s">
        <v>67</v>
      </c>
      <c r="C544" s="701"/>
      <c r="D544" s="701"/>
      <c r="E544" s="701"/>
      <c r="F544" s="701"/>
      <c r="G544" s="701"/>
      <c r="H544" s="701"/>
      <c r="I544" s="701"/>
      <c r="J544" s="701"/>
      <c r="K544" s="701"/>
      <c r="L544" s="701"/>
      <c r="M544" s="701"/>
      <c r="N544" s="702"/>
      <c r="O544" s="354"/>
    </row>
    <row r="545" spans="2:18">
      <c r="B545" s="703"/>
      <c r="C545" s="704"/>
      <c r="D545" s="704"/>
      <c r="E545" s="704"/>
      <c r="F545" s="704"/>
      <c r="G545" s="704"/>
      <c r="H545" s="704"/>
      <c r="I545" s="704"/>
      <c r="J545" s="704"/>
      <c r="K545" s="704"/>
      <c r="L545" s="704"/>
      <c r="M545" s="704"/>
      <c r="N545" s="705"/>
      <c r="O545" s="354"/>
    </row>
    <row r="546" spans="2:18" ht="14.4" thickBot="1">
      <c r="B546" s="706"/>
      <c r="C546" s="707"/>
      <c r="D546" s="707"/>
      <c r="E546" s="707"/>
      <c r="F546" s="707"/>
      <c r="G546" s="707"/>
      <c r="H546" s="707"/>
      <c r="I546" s="707"/>
      <c r="J546" s="707"/>
      <c r="K546" s="707"/>
      <c r="L546" s="707"/>
      <c r="M546" s="707"/>
      <c r="N546" s="708"/>
      <c r="O546" s="354"/>
    </row>
    <row r="547" spans="2:18" ht="32.1" customHeight="1" thickBot="1">
      <c r="B547" s="709" t="s">
        <v>68</v>
      </c>
      <c r="C547" s="710"/>
      <c r="D547" s="710"/>
      <c r="E547" s="710"/>
      <c r="F547" s="710"/>
      <c r="G547" s="710"/>
      <c r="H547" s="710"/>
      <c r="I547" s="386" t="s">
        <v>69</v>
      </c>
      <c r="J547" s="409" t="s">
        <v>70</v>
      </c>
      <c r="K547" s="409" t="s">
        <v>71</v>
      </c>
      <c r="L547" s="711" t="s">
        <v>56</v>
      </c>
      <c r="M547" s="711"/>
      <c r="N547" s="410" t="s">
        <v>57</v>
      </c>
      <c r="O547" s="352"/>
    </row>
    <row r="548" spans="2:18">
      <c r="B548" s="717" t="s">
        <v>257</v>
      </c>
      <c r="C548" s="718" t="s">
        <v>208</v>
      </c>
      <c r="D548" s="718" t="s">
        <v>208</v>
      </c>
      <c r="E548" s="718" t="s">
        <v>208</v>
      </c>
      <c r="F548" s="718" t="s">
        <v>208</v>
      </c>
      <c r="G548" s="718" t="s">
        <v>208</v>
      </c>
      <c r="H548" s="718" t="s">
        <v>208</v>
      </c>
      <c r="I548" s="411">
        <f>71433*3</f>
        <v>214299</v>
      </c>
      <c r="J548" s="389">
        <v>0.95</v>
      </c>
      <c r="K548" s="412">
        <f>+I548*(1+J548)</f>
        <v>417883.05</v>
      </c>
      <c r="L548" s="693">
        <v>55</v>
      </c>
      <c r="M548" s="693"/>
      <c r="N548" s="495">
        <f>K548/L548</f>
        <v>7597.8736363636363</v>
      </c>
      <c r="O548" s="413"/>
      <c r="P548" s="414"/>
    </row>
    <row r="549" spans="2:18">
      <c r="B549" s="691" t="s">
        <v>229</v>
      </c>
      <c r="C549" s="692"/>
      <c r="D549" s="692"/>
      <c r="E549" s="692"/>
      <c r="F549" s="692"/>
      <c r="G549" s="692"/>
      <c r="H549" s="692"/>
      <c r="I549" s="415">
        <v>95930</v>
      </c>
      <c r="J549" s="389">
        <v>0.95</v>
      </c>
      <c r="K549" s="412">
        <f>+I549*(1+J549)</f>
        <v>187063.5</v>
      </c>
      <c r="L549" s="693">
        <f>+L548</f>
        <v>55</v>
      </c>
      <c r="M549" s="693"/>
      <c r="N549" s="495">
        <f>K549/L549</f>
        <v>3401.1545454545453</v>
      </c>
      <c r="O549" s="413"/>
      <c r="P549" s="414"/>
      <c r="R549" s="508"/>
    </row>
    <row r="550" spans="2:18" ht="14.4" thickBot="1">
      <c r="B550" s="694"/>
      <c r="C550" s="695"/>
      <c r="D550" s="695"/>
      <c r="E550" s="695"/>
      <c r="F550" s="695"/>
      <c r="G550" s="695"/>
      <c r="H550" s="695"/>
      <c r="I550" s="695"/>
      <c r="J550" s="695"/>
      <c r="K550" s="695"/>
      <c r="L550" s="695"/>
      <c r="M550" s="695"/>
      <c r="N550" s="696"/>
      <c r="O550" s="391"/>
    </row>
    <row r="551" spans="2:18" ht="14.4" thickBot="1">
      <c r="B551" s="684" t="s">
        <v>58</v>
      </c>
      <c r="C551" s="685"/>
      <c r="D551" s="685"/>
      <c r="E551" s="685"/>
      <c r="F551" s="685"/>
      <c r="G551" s="685"/>
      <c r="H551" s="685"/>
      <c r="I551" s="685"/>
      <c r="J551" s="685"/>
      <c r="K551" s="685"/>
      <c r="L551" s="685"/>
      <c r="M551" s="685"/>
      <c r="N551" s="419">
        <f>SUM(N548:N549)</f>
        <v>10999.028181818181</v>
      </c>
      <c r="O551" s="391"/>
      <c r="P551" s="414"/>
    </row>
    <row r="552" spans="2:18" ht="14.4" thickBot="1">
      <c r="B552" s="697"/>
      <c r="C552" s="698"/>
      <c r="D552" s="698"/>
      <c r="E552" s="698"/>
      <c r="F552" s="698"/>
      <c r="G552" s="698"/>
      <c r="H552" s="698"/>
      <c r="I552" s="698"/>
      <c r="J552" s="698"/>
      <c r="K552" s="698"/>
      <c r="L552" s="698"/>
      <c r="M552" s="698"/>
      <c r="N552" s="699"/>
    </row>
    <row r="553" spans="2:18" ht="20.100000000000001" customHeight="1" thickBot="1">
      <c r="B553" s="689" t="s">
        <v>72</v>
      </c>
      <c r="C553" s="690"/>
      <c r="D553" s="690"/>
      <c r="E553" s="690"/>
      <c r="F553" s="690"/>
      <c r="G553" s="690"/>
      <c r="H553" s="690"/>
      <c r="I553" s="690"/>
      <c r="J553" s="690"/>
      <c r="K553" s="690"/>
      <c r="L553" s="690"/>
      <c r="M553" s="690"/>
      <c r="N553" s="420">
        <f>ROUND(N525+N536+N543+N551,0)</f>
        <v>15008</v>
      </c>
      <c r="O553" s="421"/>
    </row>
    <row r="554" spans="2:18">
      <c r="B554" s="700" t="s">
        <v>73</v>
      </c>
      <c r="C554" s="701"/>
      <c r="D554" s="701"/>
      <c r="E554" s="701"/>
      <c r="F554" s="701"/>
      <c r="G554" s="701"/>
      <c r="H554" s="701"/>
      <c r="I554" s="701"/>
      <c r="J554" s="701"/>
      <c r="K554" s="701"/>
      <c r="L554" s="701"/>
      <c r="M554" s="701"/>
      <c r="N554" s="702"/>
      <c r="O554" s="354"/>
    </row>
    <row r="555" spans="2:18">
      <c r="B555" s="703"/>
      <c r="C555" s="704"/>
      <c r="D555" s="704"/>
      <c r="E555" s="704"/>
      <c r="F555" s="704"/>
      <c r="G555" s="704"/>
      <c r="H555" s="704"/>
      <c r="I555" s="704"/>
      <c r="J555" s="704"/>
      <c r="K555" s="704"/>
      <c r="L555" s="704"/>
      <c r="M555" s="704"/>
      <c r="N555" s="705"/>
      <c r="O555" s="354"/>
    </row>
    <row r="556" spans="2:18" ht="14.4" thickBot="1">
      <c r="B556" s="706"/>
      <c r="C556" s="707"/>
      <c r="D556" s="707"/>
      <c r="E556" s="707"/>
      <c r="F556" s="707"/>
      <c r="G556" s="707"/>
      <c r="H556" s="707"/>
      <c r="I556" s="707"/>
      <c r="J556" s="707"/>
      <c r="K556" s="707"/>
      <c r="L556" s="707"/>
      <c r="M556" s="707"/>
      <c r="N556" s="708"/>
      <c r="O556" s="354"/>
    </row>
    <row r="557" spans="2:18" ht="20.100000000000001" customHeight="1" thickBot="1">
      <c r="B557" s="709" t="s">
        <v>74</v>
      </c>
      <c r="C557" s="710"/>
      <c r="D557" s="710"/>
      <c r="E557" s="710"/>
      <c r="F557" s="710"/>
      <c r="G557" s="710"/>
      <c r="H557" s="710"/>
      <c r="I557" s="386"/>
      <c r="J557" s="409"/>
      <c r="K557" s="409" t="s">
        <v>75</v>
      </c>
      <c r="L557" s="711" t="s">
        <v>76</v>
      </c>
      <c r="M557" s="711"/>
      <c r="N557" s="410"/>
      <c r="O557" s="352"/>
    </row>
    <row r="558" spans="2:18">
      <c r="B558" s="672" t="s">
        <v>77</v>
      </c>
      <c r="C558" s="673"/>
      <c r="D558" s="673"/>
      <c r="E558" s="673"/>
      <c r="F558" s="673"/>
      <c r="G558" s="673"/>
      <c r="H558" s="673"/>
      <c r="I558" s="673"/>
      <c r="J558" s="674"/>
      <c r="K558" s="389">
        <v>0.24</v>
      </c>
      <c r="L558" s="675">
        <f>N553*K558</f>
        <v>3601.92</v>
      </c>
      <c r="M558" s="675"/>
      <c r="N558" s="422"/>
      <c r="O558" s="423"/>
    </row>
    <row r="559" spans="2:18">
      <c r="B559" s="676" t="s">
        <v>78</v>
      </c>
      <c r="C559" s="677"/>
      <c r="D559" s="677"/>
      <c r="E559" s="677"/>
      <c r="F559" s="677"/>
      <c r="G559" s="677"/>
      <c r="H559" s="677"/>
      <c r="I559" s="677"/>
      <c r="J559" s="678"/>
      <c r="K559" s="416">
        <v>0.02</v>
      </c>
      <c r="L559" s="679">
        <f>N553*K559</f>
        <v>300.16000000000003</v>
      </c>
      <c r="M559" s="679"/>
      <c r="N559" s="424"/>
      <c r="O559" s="423"/>
    </row>
    <row r="560" spans="2:18" ht="14.4" thickBot="1">
      <c r="B560" s="680" t="s">
        <v>79</v>
      </c>
      <c r="C560" s="681"/>
      <c r="D560" s="681"/>
      <c r="E560" s="681"/>
      <c r="F560" s="681"/>
      <c r="G560" s="681"/>
      <c r="H560" s="681"/>
      <c r="I560" s="681"/>
      <c r="J560" s="682"/>
      <c r="K560" s="425">
        <v>7.0000000000000007E-2</v>
      </c>
      <c r="L560" s="683">
        <f>N553*K560</f>
        <v>1050.5600000000002</v>
      </c>
      <c r="M560" s="683"/>
      <c r="N560" s="426"/>
      <c r="O560" s="423"/>
    </row>
    <row r="561" spans="2:15" ht="14.4" thickBot="1">
      <c r="B561" s="684" t="s">
        <v>58</v>
      </c>
      <c r="C561" s="685"/>
      <c r="D561" s="685"/>
      <c r="E561" s="685"/>
      <c r="F561" s="685"/>
      <c r="G561" s="685"/>
      <c r="H561" s="685"/>
      <c r="I561" s="685"/>
      <c r="J561" s="685"/>
      <c r="K561" s="685"/>
      <c r="L561" s="685"/>
      <c r="M561" s="685"/>
      <c r="N561" s="427">
        <f>ROUND(SUM(L558:M560),0)</f>
        <v>4953</v>
      </c>
      <c r="O561" s="428"/>
    </row>
    <row r="562" spans="2:15" ht="14.4" thickBot="1">
      <c r="B562" s="686"/>
      <c r="C562" s="687"/>
      <c r="D562" s="687"/>
      <c r="E562" s="687"/>
      <c r="F562" s="687"/>
      <c r="G562" s="687"/>
      <c r="H562" s="687"/>
      <c r="I562" s="687"/>
      <c r="J562" s="687"/>
      <c r="K562" s="687"/>
      <c r="L562" s="687"/>
      <c r="M562" s="687"/>
      <c r="N562" s="688"/>
    </row>
    <row r="563" spans="2:15" ht="20.100000000000001" customHeight="1" thickBot="1">
      <c r="B563" s="689" t="s">
        <v>80</v>
      </c>
      <c r="C563" s="690"/>
      <c r="D563" s="690"/>
      <c r="E563" s="690"/>
      <c r="F563" s="690"/>
      <c r="G563" s="690"/>
      <c r="H563" s="690"/>
      <c r="I563" s="690"/>
      <c r="J563" s="690"/>
      <c r="K563" s="690"/>
      <c r="L563" s="690"/>
      <c r="M563" s="690"/>
      <c r="N563" s="420">
        <f>N553+N561</f>
        <v>19961</v>
      </c>
      <c r="O563" s="428"/>
    </row>
    <row r="564" spans="2:15">
      <c r="B564" s="429"/>
      <c r="C564" s="430"/>
      <c r="D564" s="430"/>
      <c r="E564" s="430"/>
      <c r="F564" s="430"/>
      <c r="G564" s="430"/>
      <c r="H564" s="430"/>
      <c r="I564" s="430"/>
      <c r="J564" s="430"/>
      <c r="K564" s="430"/>
      <c r="L564" s="430"/>
      <c r="M564" s="430"/>
      <c r="N564" s="431"/>
    </row>
    <row r="565" spans="2:15">
      <c r="B565" s="432"/>
      <c r="C565" s="433"/>
      <c r="D565" s="433"/>
      <c r="E565" s="433"/>
      <c r="F565" s="433"/>
      <c r="G565" s="433"/>
      <c r="H565" s="433"/>
      <c r="I565" s="433"/>
      <c r="J565" s="433"/>
      <c r="K565" s="433"/>
      <c r="L565" s="433"/>
      <c r="M565" s="433"/>
      <c r="N565" s="434"/>
    </row>
    <row r="566" spans="2:15">
      <c r="B566" s="435"/>
      <c r="C566" s="436" t="s">
        <v>164</v>
      </c>
      <c r="D566" s="437"/>
      <c r="E566" s="438"/>
      <c r="F566" s="438"/>
      <c r="G566" s="438"/>
      <c r="H566" s="436"/>
      <c r="J566" s="439" t="s">
        <v>161</v>
      </c>
      <c r="K566" s="440"/>
      <c r="L566" s="440"/>
      <c r="M566" s="433"/>
      <c r="N566" s="434"/>
    </row>
    <row r="567" spans="2:15">
      <c r="B567" s="441"/>
      <c r="C567" s="442"/>
      <c r="D567" s="437"/>
      <c r="E567" s="438"/>
      <c r="F567" s="438"/>
      <c r="G567" s="438"/>
      <c r="H567" s="436"/>
      <c r="J567" s="440"/>
      <c r="K567" s="440"/>
      <c r="L567" s="440"/>
      <c r="M567" s="433"/>
      <c r="N567" s="434"/>
    </row>
    <row r="568" spans="2:15">
      <c r="B568" s="441"/>
      <c r="C568" s="442"/>
      <c r="D568" s="437"/>
      <c r="E568" s="438"/>
      <c r="F568" s="438"/>
      <c r="G568" s="438"/>
      <c r="H568" s="436"/>
      <c r="J568" s="436"/>
      <c r="K568" s="436"/>
      <c r="L568" s="436"/>
      <c r="M568" s="433"/>
      <c r="N568" s="434"/>
    </row>
    <row r="569" spans="2:15">
      <c r="B569" s="443"/>
      <c r="C569" s="444"/>
      <c r="D569" s="445"/>
      <c r="E569" s="445"/>
      <c r="F569" s="445"/>
      <c r="G569" s="445"/>
      <c r="H569" s="444"/>
      <c r="J569" s="444"/>
      <c r="K569" s="445"/>
      <c r="L569" s="445"/>
      <c r="M569" s="433"/>
      <c r="N569" s="434"/>
    </row>
    <row r="570" spans="2:15">
      <c r="B570" s="443"/>
      <c r="C570" s="444" t="s">
        <v>317</v>
      </c>
      <c r="D570" s="445"/>
      <c r="E570" s="445"/>
      <c r="F570" s="445"/>
      <c r="G570" s="445"/>
      <c r="H570" s="444"/>
      <c r="J570" s="444" t="s">
        <v>209</v>
      </c>
      <c r="K570" s="438"/>
      <c r="L570" s="438"/>
      <c r="M570" s="446"/>
      <c r="N570" s="447"/>
      <c r="O570" s="371"/>
    </row>
    <row r="571" spans="2:15" ht="17.399999999999999" customHeight="1">
      <c r="B571" s="448"/>
      <c r="C571" s="449" t="s">
        <v>166</v>
      </c>
      <c r="D571" s="438"/>
      <c r="E571" s="438"/>
      <c r="F571" s="438"/>
      <c r="G571" s="438"/>
      <c r="H571" s="450"/>
      <c r="J571" s="450" t="s">
        <v>163</v>
      </c>
      <c r="K571" s="433"/>
      <c r="L571" s="433"/>
      <c r="M571" s="433"/>
      <c r="N571" s="434"/>
    </row>
    <row r="572" spans="2:15" ht="17.25" customHeight="1">
      <c r="B572" s="451"/>
      <c r="C572" s="452"/>
      <c r="D572" s="452"/>
      <c r="E572" s="433"/>
      <c r="F572" s="433"/>
      <c r="G572" s="433"/>
      <c r="H572" s="433"/>
      <c r="I572" s="433"/>
      <c r="J572" s="666"/>
      <c r="K572" s="666"/>
      <c r="L572" s="666"/>
      <c r="M572" s="666"/>
      <c r="N572" s="667"/>
      <c r="O572" s="62"/>
    </row>
    <row r="573" spans="2:15" ht="18.75" customHeight="1" thickBot="1">
      <c r="B573" s="670"/>
      <c r="C573" s="671"/>
      <c r="D573" s="671"/>
      <c r="E573" s="453"/>
      <c r="F573" s="453"/>
      <c r="G573" s="453"/>
      <c r="H573" s="453"/>
      <c r="I573" s="453"/>
      <c r="J573" s="668"/>
      <c r="K573" s="668"/>
      <c r="L573" s="668"/>
      <c r="M573" s="668"/>
      <c r="N573" s="669"/>
      <c r="O573" s="62"/>
    </row>
    <row r="575" spans="2:15" ht="14.4" thickBot="1"/>
    <row r="576" spans="2:15">
      <c r="B576" s="356"/>
      <c r="C576" s="357"/>
      <c r="D576" s="357"/>
      <c r="E576" s="357"/>
      <c r="F576" s="357"/>
      <c r="G576" s="357"/>
      <c r="H576" s="357"/>
      <c r="I576" s="357"/>
      <c r="J576" s="357"/>
      <c r="K576" s="357"/>
      <c r="L576" s="357"/>
      <c r="M576" s="357"/>
      <c r="N576" s="358"/>
    </row>
    <row r="577" spans="2:15" ht="23.25" customHeight="1">
      <c r="B577" s="756"/>
      <c r="C577" s="757"/>
      <c r="D577" s="757"/>
      <c r="E577" s="757"/>
      <c r="N577" s="360"/>
    </row>
    <row r="578" spans="2:15">
      <c r="B578" s="353"/>
      <c r="C578" s="361"/>
      <c r="D578" s="354"/>
      <c r="E578" s="361"/>
      <c r="N578" s="360"/>
    </row>
    <row r="579" spans="2:15">
      <c r="B579" s="362"/>
      <c r="C579" s="363"/>
      <c r="D579" s="364"/>
      <c r="E579" s="363"/>
      <c r="N579" s="360"/>
    </row>
    <row r="580" spans="2:15">
      <c r="B580" s="758"/>
      <c r="C580" s="759"/>
      <c r="D580" s="759"/>
      <c r="E580" s="759"/>
      <c r="F580" s="759"/>
      <c r="G580" s="759"/>
      <c r="H580" s="759"/>
      <c r="I580" s="759"/>
      <c r="J580" s="759"/>
      <c r="K580" s="759"/>
      <c r="L580" s="759"/>
      <c r="M580" s="759"/>
      <c r="N580" s="760"/>
      <c r="O580" s="359"/>
    </row>
    <row r="581" spans="2:15" ht="14.4" thickBot="1">
      <c r="B581" s="365"/>
      <c r="N581" s="360"/>
    </row>
    <row r="582" spans="2:15">
      <c r="B582" s="761"/>
      <c r="C582" s="764"/>
      <c r="D582" s="764"/>
      <c r="E582" s="764"/>
      <c r="F582" s="764"/>
      <c r="G582" s="764"/>
      <c r="H582" s="764"/>
      <c r="I582" s="764"/>
      <c r="J582" s="764"/>
      <c r="K582" s="765"/>
      <c r="L582" s="765"/>
      <c r="M582" s="765"/>
      <c r="N582" s="766"/>
      <c r="O582" s="367"/>
    </row>
    <row r="583" spans="2:15">
      <c r="B583" s="762"/>
      <c r="C583" s="742" t="s">
        <v>200</v>
      </c>
      <c r="D583" s="742"/>
      <c r="E583" s="742"/>
      <c r="F583" s="742"/>
      <c r="G583" s="742"/>
      <c r="H583" s="742"/>
      <c r="I583" s="742"/>
      <c r="J583" s="742"/>
      <c r="K583" s="767"/>
      <c r="L583" s="767"/>
      <c r="M583" s="767"/>
      <c r="N583" s="768"/>
      <c r="O583" s="367"/>
    </row>
    <row r="584" spans="2:15">
      <c r="B584" s="762"/>
      <c r="C584" s="742" t="s">
        <v>201</v>
      </c>
      <c r="D584" s="742"/>
      <c r="E584" s="742"/>
      <c r="F584" s="742"/>
      <c r="G584" s="742"/>
      <c r="H584" s="742"/>
      <c r="I584" s="742"/>
      <c r="J584" s="742"/>
      <c r="K584" s="769" t="s">
        <v>38</v>
      </c>
      <c r="L584" s="769"/>
      <c r="M584" s="769"/>
      <c r="N584" s="770"/>
      <c r="O584" s="367"/>
    </row>
    <row r="585" spans="2:15" ht="15" customHeight="1">
      <c r="B585" s="762"/>
      <c r="C585" s="772" t="s">
        <v>202</v>
      </c>
      <c r="D585" s="772"/>
      <c r="E585" s="772"/>
      <c r="F585" s="772"/>
      <c r="G585" s="772"/>
      <c r="H585" s="772"/>
      <c r="I585" s="772"/>
      <c r="J585" s="772"/>
      <c r="K585" s="735"/>
      <c r="L585" s="735"/>
      <c r="M585" s="735"/>
      <c r="N585" s="771"/>
      <c r="O585" s="371"/>
    </row>
    <row r="586" spans="2:15" ht="12.75" customHeight="1">
      <c r="B586" s="762"/>
      <c r="C586" s="772"/>
      <c r="D586" s="772"/>
      <c r="E586" s="772"/>
      <c r="F586" s="772"/>
      <c r="G586" s="772"/>
      <c r="H586" s="772"/>
      <c r="I586" s="772"/>
      <c r="J586" s="772"/>
      <c r="K586" s="769" t="s">
        <v>40</v>
      </c>
      <c r="L586" s="769">
        <v>8</v>
      </c>
      <c r="M586" s="769" t="s">
        <v>41</v>
      </c>
      <c r="N586" s="770">
        <f>$N$12</f>
        <v>13</v>
      </c>
      <c r="O586" s="367"/>
    </row>
    <row r="587" spans="2:15" ht="13.5" customHeight="1">
      <c r="B587" s="762"/>
      <c r="C587" s="772"/>
      <c r="D587" s="772"/>
      <c r="E587" s="772"/>
      <c r="F587" s="772"/>
      <c r="G587" s="772"/>
      <c r="H587" s="772"/>
      <c r="I587" s="772"/>
      <c r="J587" s="772"/>
      <c r="K587" s="769"/>
      <c r="L587" s="769"/>
      <c r="M587" s="769"/>
      <c r="N587" s="770"/>
      <c r="O587" s="367"/>
    </row>
    <row r="588" spans="2:15" ht="14.4" thickBot="1">
      <c r="B588" s="763"/>
      <c r="C588" s="775" t="s">
        <v>42</v>
      </c>
      <c r="D588" s="775"/>
      <c r="E588" s="775"/>
      <c r="F588" s="775"/>
      <c r="G588" s="775"/>
      <c r="H588" s="775"/>
      <c r="I588" s="775"/>
      <c r="J588" s="775"/>
      <c r="K588" s="773"/>
      <c r="L588" s="773"/>
      <c r="M588" s="773"/>
      <c r="N588" s="774"/>
      <c r="O588" s="367"/>
    </row>
    <row r="589" spans="2:15">
      <c r="B589" s="372"/>
      <c r="C589" s="366"/>
      <c r="D589" s="366"/>
      <c r="E589" s="366"/>
      <c r="F589" s="366"/>
      <c r="G589" s="366"/>
      <c r="H589" s="366"/>
      <c r="I589" s="366"/>
      <c r="J589" s="366"/>
      <c r="K589" s="366"/>
      <c r="L589" s="357"/>
      <c r="M589" s="357"/>
      <c r="N589" s="358"/>
    </row>
    <row r="590" spans="2:15">
      <c r="B590" s="373"/>
      <c r="C590" s="368"/>
      <c r="D590" s="368"/>
      <c r="E590" s="368"/>
      <c r="F590" s="368"/>
      <c r="G590" s="368"/>
      <c r="H590" s="368"/>
      <c r="I590" s="368"/>
      <c r="J590" s="368"/>
      <c r="K590" s="735" t="s">
        <v>43</v>
      </c>
      <c r="L590" s="369" t="s">
        <v>44</v>
      </c>
      <c r="M590" s="369" t="s">
        <v>45</v>
      </c>
      <c r="N590" s="370" t="s">
        <v>46</v>
      </c>
      <c r="O590" s="371"/>
    </row>
    <row r="591" spans="2:15">
      <c r="B591" s="373"/>
      <c r="C591" s="368"/>
      <c r="D591" s="368"/>
      <c r="E591" s="368"/>
      <c r="F591" s="368"/>
      <c r="G591" s="368"/>
      <c r="H591" s="368"/>
      <c r="I591" s="368"/>
      <c r="J591" s="368"/>
      <c r="K591" s="735"/>
      <c r="L591" s="63">
        <f>+$L$17</f>
        <v>22</v>
      </c>
      <c r="M591" s="63">
        <f>+$M$17</f>
        <v>9</v>
      </c>
      <c r="N591" s="64">
        <f>+$N$17</f>
        <v>2026</v>
      </c>
      <c r="O591" s="374"/>
    </row>
    <row r="592" spans="2:15" ht="18" customHeight="1">
      <c r="B592" s="741"/>
      <c r="C592" s="742"/>
      <c r="D592" s="742"/>
      <c r="E592" s="742"/>
      <c r="F592" s="368"/>
      <c r="G592" s="368"/>
      <c r="H592" s="368"/>
      <c r="J592" s="368"/>
      <c r="K592" s="62"/>
      <c r="N592" s="65"/>
      <c r="O592" s="374"/>
    </row>
    <row r="593" spans="2:15" ht="31.8" customHeight="1">
      <c r="B593" s="375"/>
      <c r="C593" s="757" t="s">
        <v>264</v>
      </c>
      <c r="D593" s="757"/>
      <c r="E593" s="757"/>
      <c r="F593" s="757"/>
      <c r="G593" s="757"/>
      <c r="H593" s="757"/>
      <c r="I593" s="757"/>
      <c r="J593" s="757"/>
      <c r="K593" s="757"/>
      <c r="L593" s="757"/>
      <c r="M593" s="757"/>
      <c r="N593" s="791"/>
      <c r="O593" s="371"/>
    </row>
    <row r="594" spans="2:15">
      <c r="B594" s="365"/>
      <c r="N594" s="360"/>
    </row>
    <row r="595" spans="2:15" ht="14.4" thickBot="1">
      <c r="B595" s="377"/>
      <c r="C595" s="378"/>
      <c r="D595" s="378"/>
      <c r="E595" s="378"/>
      <c r="F595" s="378"/>
      <c r="G595" s="378"/>
      <c r="H595" s="378"/>
      <c r="I595" s="378"/>
      <c r="J595" s="378"/>
      <c r="K595" s="378"/>
      <c r="L595" s="378"/>
      <c r="M595" s="378"/>
      <c r="N595" s="379"/>
    </row>
    <row r="596" spans="2:15" ht="15" customHeight="1">
      <c r="B596" s="743" t="s">
        <v>49</v>
      </c>
      <c r="C596" s="744"/>
      <c r="D596" s="744"/>
      <c r="E596" s="744"/>
      <c r="F596" s="744"/>
      <c r="G596" s="744"/>
      <c r="H596" s="744"/>
      <c r="I596" s="744"/>
      <c r="J596" s="744"/>
      <c r="K596" s="744"/>
      <c r="L596" s="744"/>
      <c r="M596" s="744"/>
      <c r="N596" s="745"/>
      <c r="O596" s="380"/>
    </row>
    <row r="597" spans="2:15" ht="15" customHeight="1" thickBot="1">
      <c r="B597" s="746"/>
      <c r="C597" s="747"/>
      <c r="D597" s="747"/>
      <c r="E597" s="747"/>
      <c r="F597" s="747"/>
      <c r="G597" s="747"/>
      <c r="H597" s="747"/>
      <c r="I597" s="747"/>
      <c r="J597" s="747"/>
      <c r="K597" s="747"/>
      <c r="L597" s="747"/>
      <c r="M597" s="747"/>
      <c r="N597" s="748"/>
    </row>
    <row r="598" spans="2:15" ht="20.100000000000001" customHeight="1">
      <c r="B598" s="381" t="s">
        <v>50</v>
      </c>
      <c r="C598" s="749" t="s">
        <v>11</v>
      </c>
      <c r="D598" s="749"/>
      <c r="E598" s="749"/>
      <c r="F598" s="749"/>
      <c r="G598" s="749"/>
      <c r="H598" s="749"/>
      <c r="I598" s="749"/>
      <c r="J598" s="749"/>
      <c r="K598" s="749"/>
      <c r="L598" s="750" t="s">
        <v>51</v>
      </c>
      <c r="M598" s="750"/>
      <c r="N598" s="382" t="s">
        <v>13</v>
      </c>
      <c r="O598" s="368"/>
    </row>
    <row r="599" spans="2:15" ht="26.25" customHeight="1" thickBot="1">
      <c r="B599" s="383" t="str">
        <f>+'PRESUPUESTO OFICIAL (Entidad.)'!D18</f>
        <v>3.2</v>
      </c>
      <c r="C599" s="751" t="str">
        <f>+'PRESUPUESTO OFICIAL (Entidad.)'!E18</f>
        <v>INSTALACIÓN DE SOPORTE PARA PISO (DURMIENTE) EN CUARTÓN (0,12m X 0,18m X 2,50m)</v>
      </c>
      <c r="D599" s="751"/>
      <c r="E599" s="751"/>
      <c r="F599" s="751"/>
      <c r="G599" s="751"/>
      <c r="H599" s="751"/>
      <c r="I599" s="751"/>
      <c r="J599" s="751"/>
      <c r="K599" s="751"/>
      <c r="L599" s="751" t="str">
        <f>+'PRESUPUESTO OFICIAL (Entidad.)'!F18</f>
        <v>UND</v>
      </c>
      <c r="M599" s="751"/>
      <c r="N599" s="384">
        <v>1</v>
      </c>
      <c r="O599" s="385"/>
    </row>
    <row r="600" spans="2:15">
      <c r="B600" s="752" t="s">
        <v>52</v>
      </c>
      <c r="C600" s="753"/>
      <c r="D600" s="753"/>
      <c r="E600" s="753"/>
      <c r="F600" s="753"/>
      <c r="G600" s="753"/>
      <c r="H600" s="753"/>
      <c r="I600" s="753"/>
      <c r="J600" s="753"/>
      <c r="K600" s="753"/>
      <c r="L600" s="753"/>
      <c r="M600" s="753"/>
      <c r="N600" s="754"/>
      <c r="O600" s="354"/>
    </row>
    <row r="601" spans="2:15">
      <c r="B601" s="703"/>
      <c r="C601" s="704"/>
      <c r="D601" s="704"/>
      <c r="E601" s="704"/>
      <c r="F601" s="704"/>
      <c r="G601" s="704"/>
      <c r="H601" s="704"/>
      <c r="I601" s="704"/>
      <c r="J601" s="704"/>
      <c r="K601" s="704"/>
      <c r="L601" s="704"/>
      <c r="M601" s="704"/>
      <c r="N601" s="705"/>
      <c r="O601" s="354"/>
    </row>
    <row r="602" spans="2:15" ht="14.4" thickBot="1">
      <c r="B602" s="706"/>
      <c r="C602" s="707"/>
      <c r="D602" s="707"/>
      <c r="E602" s="707"/>
      <c r="F602" s="707"/>
      <c r="G602" s="707"/>
      <c r="H602" s="707"/>
      <c r="I602" s="707"/>
      <c r="J602" s="707"/>
      <c r="K602" s="707"/>
      <c r="L602" s="707"/>
      <c r="M602" s="707"/>
      <c r="N602" s="708"/>
      <c r="O602" s="354"/>
    </row>
    <row r="603" spans="2:15" ht="20.100000000000001" customHeight="1" thickBot="1">
      <c r="B603" s="709" t="s">
        <v>11</v>
      </c>
      <c r="C603" s="755"/>
      <c r="D603" s="755"/>
      <c r="E603" s="755"/>
      <c r="F603" s="755"/>
      <c r="G603" s="710" t="s">
        <v>53</v>
      </c>
      <c r="H603" s="755"/>
      <c r="I603" s="710" t="s">
        <v>54</v>
      </c>
      <c r="J603" s="710"/>
      <c r="K603" s="386" t="s">
        <v>55</v>
      </c>
      <c r="L603" s="710" t="s">
        <v>56</v>
      </c>
      <c r="M603" s="710"/>
      <c r="N603" s="387" t="s">
        <v>57</v>
      </c>
      <c r="O603" s="368"/>
    </row>
    <row r="604" spans="2:15">
      <c r="B604" s="712" t="s">
        <v>203</v>
      </c>
      <c r="C604" s="713" t="s">
        <v>203</v>
      </c>
      <c r="D604" s="713" t="s">
        <v>203</v>
      </c>
      <c r="E604" s="713" t="s">
        <v>203</v>
      </c>
      <c r="F604" s="713" t="s">
        <v>203</v>
      </c>
      <c r="G604" s="713"/>
      <c r="H604" s="713"/>
      <c r="I604" s="731" t="s">
        <v>204</v>
      </c>
      <c r="J604" s="731" t="s">
        <v>204</v>
      </c>
      <c r="K604" s="388">
        <f>N633</f>
        <v>30247.327499999999</v>
      </c>
      <c r="L604" s="732">
        <v>0.1</v>
      </c>
      <c r="M604" s="732">
        <v>0.1</v>
      </c>
      <c r="N604" s="390">
        <f>K604*L604</f>
        <v>3024.7327500000001</v>
      </c>
      <c r="O604" s="391"/>
    </row>
    <row r="605" spans="2:15">
      <c r="B605" s="733" t="s">
        <v>222</v>
      </c>
      <c r="C605" s="734"/>
      <c r="D605" s="734"/>
      <c r="E605" s="734"/>
      <c r="F605" s="734"/>
      <c r="G605" s="720"/>
      <c r="H605" s="720"/>
      <c r="I605" s="735" t="s">
        <v>205</v>
      </c>
      <c r="J605" s="735" t="s">
        <v>204</v>
      </c>
      <c r="K605" s="392">
        <v>149960</v>
      </c>
      <c r="L605" s="736">
        <f>+L630</f>
        <v>20</v>
      </c>
      <c r="M605" s="735">
        <v>100</v>
      </c>
      <c r="N605" s="390">
        <f>K605/L605</f>
        <v>7498</v>
      </c>
      <c r="O605" s="391"/>
    </row>
    <row r="606" spans="2:15" ht="14.4" thickBot="1">
      <c r="B606" s="715"/>
      <c r="C606" s="716"/>
      <c r="D606" s="716"/>
      <c r="E606" s="716"/>
      <c r="F606" s="716"/>
      <c r="G606" s="716"/>
      <c r="H606" s="716"/>
      <c r="I606" s="716"/>
      <c r="J606" s="716"/>
      <c r="K606" s="395"/>
      <c r="L606" s="786"/>
      <c r="M606" s="786"/>
      <c r="N606" s="396"/>
      <c r="O606" s="391"/>
    </row>
    <row r="607" spans="2:15" ht="14.4" thickBot="1">
      <c r="B607" s="684" t="s">
        <v>58</v>
      </c>
      <c r="C607" s="685"/>
      <c r="D607" s="685"/>
      <c r="E607" s="685"/>
      <c r="F607" s="685"/>
      <c r="G607" s="685"/>
      <c r="H607" s="685"/>
      <c r="I607" s="685"/>
      <c r="J607" s="685"/>
      <c r="K607" s="685"/>
      <c r="L607" s="685"/>
      <c r="M607" s="685"/>
      <c r="N607" s="397">
        <f>SUM(N604:N605)</f>
        <v>10522.732749999999</v>
      </c>
      <c r="O607" s="398"/>
    </row>
    <row r="608" spans="2:15" ht="13.5" customHeight="1">
      <c r="B608" s="700" t="s">
        <v>59</v>
      </c>
      <c r="C608" s="701"/>
      <c r="D608" s="701"/>
      <c r="E608" s="701"/>
      <c r="F608" s="701"/>
      <c r="G608" s="701"/>
      <c r="H608" s="701"/>
      <c r="I608" s="701"/>
      <c r="J608" s="701"/>
      <c r="K608" s="701"/>
      <c r="L608" s="701"/>
      <c r="M608" s="701"/>
      <c r="N608" s="702"/>
      <c r="O608" s="354"/>
    </row>
    <row r="609" spans="2:17">
      <c r="B609" s="703"/>
      <c r="C609" s="704"/>
      <c r="D609" s="704"/>
      <c r="E609" s="704"/>
      <c r="F609" s="704"/>
      <c r="G609" s="704"/>
      <c r="H609" s="704"/>
      <c r="I609" s="704"/>
      <c r="J609" s="704"/>
      <c r="K609" s="704"/>
      <c r="L609" s="704"/>
      <c r="M609" s="704"/>
      <c r="N609" s="705"/>
      <c r="O609" s="354"/>
    </row>
    <row r="610" spans="2:17" ht="14.4" thickBot="1">
      <c r="B610" s="706"/>
      <c r="C610" s="707"/>
      <c r="D610" s="707"/>
      <c r="E610" s="707"/>
      <c r="F610" s="707"/>
      <c r="G610" s="707"/>
      <c r="H610" s="707"/>
      <c r="I610" s="707"/>
      <c r="J610" s="707"/>
      <c r="K610" s="707"/>
      <c r="L610" s="707"/>
      <c r="M610" s="707"/>
      <c r="N610" s="708"/>
      <c r="O610" s="354"/>
    </row>
    <row r="611" spans="2:17" ht="20.100000000000001" customHeight="1" thickBot="1">
      <c r="B611" s="709" t="s">
        <v>11</v>
      </c>
      <c r="C611" s="710"/>
      <c r="D611" s="710"/>
      <c r="E611" s="710"/>
      <c r="F611" s="710"/>
      <c r="G611" s="710"/>
      <c r="H611" s="710"/>
      <c r="I611" s="710"/>
      <c r="J611" s="386" t="s">
        <v>51</v>
      </c>
      <c r="K611" s="386" t="s">
        <v>13</v>
      </c>
      <c r="L611" s="710" t="s">
        <v>60</v>
      </c>
      <c r="M611" s="710"/>
      <c r="N611" s="387" t="s">
        <v>57</v>
      </c>
      <c r="O611" s="368"/>
    </row>
    <row r="612" spans="2:17">
      <c r="B612" s="788" t="s">
        <v>271</v>
      </c>
      <c r="C612" s="789"/>
      <c r="D612" s="789"/>
      <c r="E612" s="789"/>
      <c r="F612" s="789"/>
      <c r="G612" s="789"/>
      <c r="H612" s="789"/>
      <c r="I612" s="790"/>
      <c r="J612" s="351" t="s">
        <v>95</v>
      </c>
      <c r="K612" s="406">
        <v>0.2</v>
      </c>
      <c r="L612" s="724">
        <f>10000*1.14</f>
        <v>11399.999999999998</v>
      </c>
      <c r="M612" s="725"/>
      <c r="N612" s="400">
        <f>+L612*K612</f>
        <v>2279.9999999999995</v>
      </c>
      <c r="O612" s="391"/>
      <c r="Q612" s="508"/>
    </row>
    <row r="613" spans="2:17">
      <c r="B613" s="726" t="s">
        <v>272</v>
      </c>
      <c r="C613" s="727"/>
      <c r="D613" s="727"/>
      <c r="E613" s="727"/>
      <c r="F613" s="727"/>
      <c r="G613" s="727"/>
      <c r="H613" s="727"/>
      <c r="I613" s="728"/>
      <c r="J613" s="369" t="s">
        <v>254</v>
      </c>
      <c r="K613" s="494">
        <v>0.1</v>
      </c>
      <c r="L613" s="729">
        <f>12000*1.14</f>
        <v>13679.999999999998</v>
      </c>
      <c r="M613" s="730"/>
      <c r="N613" s="400">
        <f>+L613*K613</f>
        <v>1368</v>
      </c>
      <c r="O613" s="391"/>
    </row>
    <row r="614" spans="2:17">
      <c r="B614" s="726"/>
      <c r="C614" s="727"/>
      <c r="D614" s="727"/>
      <c r="E614" s="727"/>
      <c r="F614" s="727"/>
      <c r="G614" s="727"/>
      <c r="H614" s="727"/>
      <c r="I614" s="728"/>
      <c r="J614" s="369"/>
      <c r="K614" s="401"/>
      <c r="L614" s="729"/>
      <c r="M614" s="730"/>
      <c r="N614" s="402"/>
      <c r="O614" s="391"/>
    </row>
    <row r="615" spans="2:17">
      <c r="B615" s="719"/>
      <c r="C615" s="720" t="s">
        <v>206</v>
      </c>
      <c r="D615" s="720" t="s">
        <v>206</v>
      </c>
      <c r="E615" s="720" t="s">
        <v>206</v>
      </c>
      <c r="F615" s="720" t="s">
        <v>206</v>
      </c>
      <c r="G615" s="720" t="s">
        <v>206</v>
      </c>
      <c r="H615" s="720" t="s">
        <v>206</v>
      </c>
      <c r="I615" s="720" t="s">
        <v>206</v>
      </c>
      <c r="J615" s="369"/>
      <c r="K615" s="401"/>
      <c r="L615" s="679"/>
      <c r="M615" s="679">
        <v>6500</v>
      </c>
      <c r="N615" s="393"/>
      <c r="O615" s="391"/>
    </row>
    <row r="616" spans="2:17">
      <c r="B616" s="719"/>
      <c r="C616" s="720"/>
      <c r="D616" s="720"/>
      <c r="E616" s="720"/>
      <c r="F616" s="720"/>
      <c r="G616" s="720"/>
      <c r="H616" s="720"/>
      <c r="I616" s="720"/>
      <c r="J616" s="369"/>
      <c r="K616" s="401"/>
      <c r="L616" s="679"/>
      <c r="M616" s="679"/>
      <c r="N616" s="393"/>
      <c r="O616" s="391"/>
    </row>
    <row r="617" spans="2:17" ht="14.4" thickBot="1">
      <c r="B617" s="715"/>
      <c r="C617" s="716"/>
      <c r="D617" s="716"/>
      <c r="E617" s="716"/>
      <c r="F617" s="716"/>
      <c r="G617" s="716"/>
      <c r="H617" s="716"/>
      <c r="I617" s="716"/>
      <c r="J617" s="403" t="s">
        <v>207</v>
      </c>
      <c r="K617" s="394">
        <v>0.05</v>
      </c>
      <c r="L617" s="683">
        <f>SUM(N612:N615)</f>
        <v>3647.9999999999995</v>
      </c>
      <c r="M617" s="683"/>
      <c r="N617" s="404">
        <f>ROUND(L617*K617,2)</f>
        <v>182.4</v>
      </c>
      <c r="O617" s="391"/>
    </row>
    <row r="618" spans="2:17" ht="14.4" thickBot="1">
      <c r="B618" s="684" t="s">
        <v>58</v>
      </c>
      <c r="C618" s="685"/>
      <c r="D618" s="685"/>
      <c r="E618" s="685"/>
      <c r="F618" s="685"/>
      <c r="G618" s="685"/>
      <c r="H618" s="685"/>
      <c r="I618" s="685"/>
      <c r="J618" s="685"/>
      <c r="K618" s="685"/>
      <c r="L618" s="685"/>
      <c r="M618" s="685"/>
      <c r="N618" s="397">
        <f>SUM(N612:N617)</f>
        <v>3830.3999999999996</v>
      </c>
      <c r="O618" s="391"/>
    </row>
    <row r="619" spans="2:17">
      <c r="B619" s="700" t="s">
        <v>61</v>
      </c>
      <c r="C619" s="701"/>
      <c r="D619" s="701"/>
      <c r="E619" s="701"/>
      <c r="F619" s="701"/>
      <c r="G619" s="701"/>
      <c r="H619" s="701"/>
      <c r="I619" s="701"/>
      <c r="J619" s="701"/>
      <c r="K619" s="701"/>
      <c r="L619" s="701"/>
      <c r="M619" s="701"/>
      <c r="N619" s="702"/>
      <c r="O619" s="354"/>
    </row>
    <row r="620" spans="2:17">
      <c r="B620" s="703"/>
      <c r="C620" s="704"/>
      <c r="D620" s="704"/>
      <c r="E620" s="704"/>
      <c r="F620" s="704"/>
      <c r="G620" s="704"/>
      <c r="H620" s="704"/>
      <c r="I620" s="704"/>
      <c r="J620" s="704"/>
      <c r="K620" s="704"/>
      <c r="L620" s="704"/>
      <c r="M620" s="704"/>
      <c r="N620" s="705"/>
      <c r="O620" s="354"/>
    </row>
    <row r="621" spans="2:17" ht="14.4" thickBot="1">
      <c r="B621" s="706"/>
      <c r="C621" s="707"/>
      <c r="D621" s="707"/>
      <c r="E621" s="707"/>
      <c r="F621" s="707"/>
      <c r="G621" s="707"/>
      <c r="H621" s="707"/>
      <c r="I621" s="707"/>
      <c r="J621" s="707"/>
      <c r="K621" s="707"/>
      <c r="L621" s="707"/>
      <c r="M621" s="707"/>
      <c r="N621" s="708"/>
      <c r="O621" s="354"/>
    </row>
    <row r="622" spans="2:17" ht="20.100000000000001" customHeight="1" thickBot="1">
      <c r="B622" s="709" t="s">
        <v>62</v>
      </c>
      <c r="C622" s="710"/>
      <c r="D622" s="710"/>
      <c r="E622" s="710"/>
      <c r="F622" s="710"/>
      <c r="G622" s="710"/>
      <c r="H622" s="710"/>
      <c r="I622" s="386" t="s">
        <v>63</v>
      </c>
      <c r="J622" s="386" t="s">
        <v>64</v>
      </c>
      <c r="K622" s="405" t="s">
        <v>65</v>
      </c>
      <c r="L622" s="710" t="s">
        <v>66</v>
      </c>
      <c r="M622" s="710"/>
      <c r="N622" s="387" t="s">
        <v>57</v>
      </c>
      <c r="O622" s="368"/>
    </row>
    <row r="623" spans="2:17">
      <c r="B623" s="712" t="s">
        <v>271</v>
      </c>
      <c r="C623" s="713"/>
      <c r="D623" s="713"/>
      <c r="E623" s="713"/>
      <c r="F623" s="713"/>
      <c r="G623" s="713"/>
      <c r="H623" s="713"/>
      <c r="I623" s="406">
        <v>0.06</v>
      </c>
      <c r="J623" s="406">
        <v>6.32</v>
      </c>
      <c r="K623" s="406" t="s">
        <v>239</v>
      </c>
      <c r="L623" s="714">
        <v>350</v>
      </c>
      <c r="M623" s="714"/>
      <c r="N623" s="407">
        <f>+L623*J623*I623</f>
        <v>132.72</v>
      </c>
      <c r="O623" s="391"/>
    </row>
    <row r="624" spans="2:17" ht="14.4" thickBot="1">
      <c r="B624" s="715" t="s">
        <v>272</v>
      </c>
      <c r="C624" s="716"/>
      <c r="D624" s="716"/>
      <c r="E624" s="716"/>
      <c r="F624" s="716"/>
      <c r="G624" s="716"/>
      <c r="H624" s="716"/>
      <c r="I624" s="507">
        <f>+K613</f>
        <v>0.1</v>
      </c>
      <c r="J624" s="406">
        <v>6.32</v>
      </c>
      <c r="K624" s="406" t="s">
        <v>239</v>
      </c>
      <c r="L624" s="714">
        <v>350</v>
      </c>
      <c r="M624" s="714"/>
      <c r="N624" s="407">
        <f>+L624*J624*I624</f>
        <v>221.20000000000002</v>
      </c>
      <c r="O624" s="391"/>
    </row>
    <row r="625" spans="2:16" ht="14.4" thickBot="1">
      <c r="B625" s="684" t="s">
        <v>58</v>
      </c>
      <c r="C625" s="685"/>
      <c r="D625" s="685"/>
      <c r="E625" s="685"/>
      <c r="F625" s="685"/>
      <c r="G625" s="685"/>
      <c r="H625" s="685"/>
      <c r="I625" s="685"/>
      <c r="J625" s="685"/>
      <c r="K625" s="685"/>
      <c r="L625" s="685"/>
      <c r="M625" s="685"/>
      <c r="N625" s="408">
        <f>SUM(N623:N624)</f>
        <v>353.92</v>
      </c>
      <c r="O625" s="398"/>
    </row>
    <row r="626" spans="2:16">
      <c r="B626" s="700" t="s">
        <v>67</v>
      </c>
      <c r="C626" s="701"/>
      <c r="D626" s="701"/>
      <c r="E626" s="701"/>
      <c r="F626" s="701"/>
      <c r="G626" s="701"/>
      <c r="H626" s="701"/>
      <c r="I626" s="701"/>
      <c r="J626" s="701"/>
      <c r="K626" s="701"/>
      <c r="L626" s="701"/>
      <c r="M626" s="701"/>
      <c r="N626" s="702"/>
      <c r="O626" s="354"/>
    </row>
    <row r="627" spans="2:16">
      <c r="B627" s="703"/>
      <c r="C627" s="704"/>
      <c r="D627" s="704"/>
      <c r="E627" s="704"/>
      <c r="F627" s="704"/>
      <c r="G627" s="704"/>
      <c r="H627" s="704"/>
      <c r="I627" s="704"/>
      <c r="J627" s="704"/>
      <c r="K627" s="704"/>
      <c r="L627" s="704"/>
      <c r="M627" s="704"/>
      <c r="N627" s="705"/>
      <c r="O627" s="354"/>
    </row>
    <row r="628" spans="2:16" ht="14.4" thickBot="1">
      <c r="B628" s="706"/>
      <c r="C628" s="707"/>
      <c r="D628" s="707"/>
      <c r="E628" s="707"/>
      <c r="F628" s="707"/>
      <c r="G628" s="707"/>
      <c r="H628" s="707"/>
      <c r="I628" s="707"/>
      <c r="J628" s="707"/>
      <c r="K628" s="707"/>
      <c r="L628" s="707"/>
      <c r="M628" s="707"/>
      <c r="N628" s="708"/>
      <c r="O628" s="354"/>
    </row>
    <row r="629" spans="2:16" ht="32.1" customHeight="1" thickBot="1">
      <c r="B629" s="709" t="s">
        <v>68</v>
      </c>
      <c r="C629" s="710"/>
      <c r="D629" s="710"/>
      <c r="E629" s="710"/>
      <c r="F629" s="710"/>
      <c r="G629" s="710"/>
      <c r="H629" s="710"/>
      <c r="I629" s="386" t="s">
        <v>69</v>
      </c>
      <c r="J629" s="409" t="s">
        <v>70</v>
      </c>
      <c r="K629" s="409" t="s">
        <v>71</v>
      </c>
      <c r="L629" s="711" t="s">
        <v>56</v>
      </c>
      <c r="M629" s="711"/>
      <c r="N629" s="410" t="s">
        <v>57</v>
      </c>
      <c r="O629" s="352"/>
    </row>
    <row r="630" spans="2:16">
      <c r="B630" s="717" t="s">
        <v>257</v>
      </c>
      <c r="C630" s="718" t="s">
        <v>208</v>
      </c>
      <c r="D630" s="718" t="s">
        <v>208</v>
      </c>
      <c r="E630" s="718" t="s">
        <v>208</v>
      </c>
      <c r="F630" s="718" t="s">
        <v>208</v>
      </c>
      <c r="G630" s="718" t="s">
        <v>208</v>
      </c>
      <c r="H630" s="718" t="s">
        <v>208</v>
      </c>
      <c r="I630" s="411">
        <f>71433*3</f>
        <v>214299</v>
      </c>
      <c r="J630" s="389">
        <v>0.95</v>
      </c>
      <c r="K630" s="412">
        <f>+I630*(1+J630)</f>
        <v>417883.05</v>
      </c>
      <c r="L630" s="693">
        <v>20</v>
      </c>
      <c r="M630" s="693"/>
      <c r="N630" s="495">
        <f>K630/L630</f>
        <v>20894.1525</v>
      </c>
      <c r="O630" s="413"/>
      <c r="P630" s="414"/>
    </row>
    <row r="631" spans="2:16">
      <c r="B631" s="691" t="s">
        <v>229</v>
      </c>
      <c r="C631" s="692"/>
      <c r="D631" s="692"/>
      <c r="E631" s="692"/>
      <c r="F631" s="692"/>
      <c r="G631" s="692"/>
      <c r="H631" s="692"/>
      <c r="I631" s="415">
        <v>95930</v>
      </c>
      <c r="J631" s="389">
        <v>0.95</v>
      </c>
      <c r="K631" s="412">
        <f>+I631*(1+J631)</f>
        <v>187063.5</v>
      </c>
      <c r="L631" s="693">
        <f>+L630</f>
        <v>20</v>
      </c>
      <c r="M631" s="693"/>
      <c r="N631" s="495">
        <f>K631/L631</f>
        <v>9353.1749999999993</v>
      </c>
      <c r="O631" s="413"/>
      <c r="P631" s="414"/>
    </row>
    <row r="632" spans="2:16" ht="14.4" thickBot="1">
      <c r="B632" s="694"/>
      <c r="C632" s="695"/>
      <c r="D632" s="695"/>
      <c r="E632" s="695"/>
      <c r="F632" s="695"/>
      <c r="G632" s="695"/>
      <c r="H632" s="695"/>
      <c r="I632" s="695"/>
      <c r="J632" s="695"/>
      <c r="K632" s="695"/>
      <c r="L632" s="695"/>
      <c r="M632" s="695"/>
      <c r="N632" s="696"/>
      <c r="O632" s="391"/>
    </row>
    <row r="633" spans="2:16" ht="14.4" thickBot="1">
      <c r="B633" s="684" t="s">
        <v>58</v>
      </c>
      <c r="C633" s="685"/>
      <c r="D633" s="685"/>
      <c r="E633" s="685"/>
      <c r="F633" s="685"/>
      <c r="G633" s="685"/>
      <c r="H633" s="685"/>
      <c r="I633" s="685"/>
      <c r="J633" s="685"/>
      <c r="K633" s="685"/>
      <c r="L633" s="685"/>
      <c r="M633" s="685"/>
      <c r="N633" s="419">
        <f>SUM(N630:N631)</f>
        <v>30247.327499999999</v>
      </c>
      <c r="O633" s="391"/>
      <c r="P633" s="414"/>
    </row>
    <row r="634" spans="2:16" ht="14.4" thickBot="1">
      <c r="B634" s="697"/>
      <c r="C634" s="698"/>
      <c r="D634" s="698"/>
      <c r="E634" s="698"/>
      <c r="F634" s="698"/>
      <c r="G634" s="698"/>
      <c r="H634" s="698"/>
      <c r="I634" s="698"/>
      <c r="J634" s="698"/>
      <c r="K634" s="698"/>
      <c r="L634" s="698"/>
      <c r="M634" s="698"/>
      <c r="N634" s="699"/>
    </row>
    <row r="635" spans="2:16" ht="20.100000000000001" customHeight="1" thickBot="1">
      <c r="B635" s="689" t="s">
        <v>72</v>
      </c>
      <c r="C635" s="690"/>
      <c r="D635" s="690"/>
      <c r="E635" s="690"/>
      <c r="F635" s="690"/>
      <c r="G635" s="690"/>
      <c r="H635" s="690"/>
      <c r="I635" s="690"/>
      <c r="J635" s="690"/>
      <c r="K635" s="690"/>
      <c r="L635" s="690"/>
      <c r="M635" s="690"/>
      <c r="N635" s="420">
        <f>ROUND(N607+N618+N625+N633,0)</f>
        <v>44954</v>
      </c>
      <c r="O635" s="421"/>
    </row>
    <row r="636" spans="2:16">
      <c r="B636" s="700" t="s">
        <v>73</v>
      </c>
      <c r="C636" s="701"/>
      <c r="D636" s="701"/>
      <c r="E636" s="701"/>
      <c r="F636" s="701"/>
      <c r="G636" s="701"/>
      <c r="H636" s="701"/>
      <c r="I636" s="701"/>
      <c r="J636" s="701"/>
      <c r="K636" s="701"/>
      <c r="L636" s="701"/>
      <c r="M636" s="701"/>
      <c r="N636" s="702"/>
      <c r="O636" s="354"/>
    </row>
    <row r="637" spans="2:16">
      <c r="B637" s="703"/>
      <c r="C637" s="704"/>
      <c r="D637" s="704"/>
      <c r="E637" s="704"/>
      <c r="F637" s="704"/>
      <c r="G637" s="704"/>
      <c r="H637" s="704"/>
      <c r="I637" s="704"/>
      <c r="J637" s="704"/>
      <c r="K637" s="704"/>
      <c r="L637" s="704"/>
      <c r="M637" s="704"/>
      <c r="N637" s="705"/>
      <c r="O637" s="354"/>
    </row>
    <row r="638" spans="2:16" ht="14.4" thickBot="1">
      <c r="B638" s="706"/>
      <c r="C638" s="707"/>
      <c r="D638" s="707"/>
      <c r="E638" s="707"/>
      <c r="F638" s="707"/>
      <c r="G638" s="707"/>
      <c r="H638" s="707"/>
      <c r="I638" s="707"/>
      <c r="J638" s="707"/>
      <c r="K638" s="707"/>
      <c r="L638" s="707"/>
      <c r="M638" s="707"/>
      <c r="N638" s="708"/>
      <c r="O638" s="354"/>
    </row>
    <row r="639" spans="2:16" ht="20.100000000000001" customHeight="1" thickBot="1">
      <c r="B639" s="709" t="s">
        <v>74</v>
      </c>
      <c r="C639" s="710"/>
      <c r="D639" s="710"/>
      <c r="E639" s="710"/>
      <c r="F639" s="710"/>
      <c r="G639" s="710"/>
      <c r="H639" s="710"/>
      <c r="I639" s="386"/>
      <c r="J639" s="409"/>
      <c r="K639" s="409" t="s">
        <v>75</v>
      </c>
      <c r="L639" s="711" t="s">
        <v>76</v>
      </c>
      <c r="M639" s="711"/>
      <c r="N639" s="410"/>
      <c r="O639" s="352"/>
    </row>
    <row r="640" spans="2:16">
      <c r="B640" s="672" t="s">
        <v>77</v>
      </c>
      <c r="C640" s="673"/>
      <c r="D640" s="673"/>
      <c r="E640" s="673"/>
      <c r="F640" s="673"/>
      <c r="G640" s="673"/>
      <c r="H640" s="673"/>
      <c r="I640" s="673"/>
      <c r="J640" s="674"/>
      <c r="K640" s="389">
        <v>0.24</v>
      </c>
      <c r="L640" s="675">
        <f>N635*K640</f>
        <v>10788.96</v>
      </c>
      <c r="M640" s="675"/>
      <c r="N640" s="422"/>
      <c r="O640" s="423"/>
    </row>
    <row r="641" spans="2:15">
      <c r="B641" s="676" t="s">
        <v>78</v>
      </c>
      <c r="C641" s="677"/>
      <c r="D641" s="677"/>
      <c r="E641" s="677"/>
      <c r="F641" s="677"/>
      <c r="G641" s="677"/>
      <c r="H641" s="677"/>
      <c r="I641" s="677"/>
      <c r="J641" s="678"/>
      <c r="K641" s="416">
        <v>0.02</v>
      </c>
      <c r="L641" s="679">
        <f>N635*K641</f>
        <v>899.08</v>
      </c>
      <c r="M641" s="679"/>
      <c r="N641" s="424"/>
      <c r="O641" s="423"/>
    </row>
    <row r="642" spans="2:15" ht="14.4" thickBot="1">
      <c r="B642" s="680" t="s">
        <v>79</v>
      </c>
      <c r="C642" s="681"/>
      <c r="D642" s="681"/>
      <c r="E642" s="681"/>
      <c r="F642" s="681"/>
      <c r="G642" s="681"/>
      <c r="H642" s="681"/>
      <c r="I642" s="681"/>
      <c r="J642" s="682"/>
      <c r="K642" s="425">
        <v>7.0000000000000007E-2</v>
      </c>
      <c r="L642" s="683">
        <f>N635*K642</f>
        <v>3146.78</v>
      </c>
      <c r="M642" s="683"/>
      <c r="N642" s="426"/>
      <c r="O642" s="423"/>
    </row>
    <row r="643" spans="2:15" ht="14.4" thickBot="1">
      <c r="B643" s="684" t="s">
        <v>58</v>
      </c>
      <c r="C643" s="685"/>
      <c r="D643" s="685"/>
      <c r="E643" s="685"/>
      <c r="F643" s="685"/>
      <c r="G643" s="685"/>
      <c r="H643" s="685"/>
      <c r="I643" s="685"/>
      <c r="J643" s="685"/>
      <c r="K643" s="685"/>
      <c r="L643" s="685"/>
      <c r="M643" s="685"/>
      <c r="N643" s="427">
        <f>ROUND(SUM(L640:M642),0)</f>
        <v>14835</v>
      </c>
      <c r="O643" s="428"/>
    </row>
    <row r="644" spans="2:15" ht="14.4" thickBot="1">
      <c r="B644" s="686"/>
      <c r="C644" s="687"/>
      <c r="D644" s="687"/>
      <c r="E644" s="687"/>
      <c r="F644" s="687"/>
      <c r="G644" s="687"/>
      <c r="H644" s="687"/>
      <c r="I644" s="687"/>
      <c r="J644" s="687"/>
      <c r="K644" s="687"/>
      <c r="L644" s="687"/>
      <c r="M644" s="687"/>
      <c r="N644" s="688"/>
    </row>
    <row r="645" spans="2:15" ht="20.100000000000001" customHeight="1" thickBot="1">
      <c r="B645" s="689" t="s">
        <v>80</v>
      </c>
      <c r="C645" s="690"/>
      <c r="D645" s="690"/>
      <c r="E645" s="690"/>
      <c r="F645" s="690"/>
      <c r="G645" s="690"/>
      <c r="H645" s="690"/>
      <c r="I645" s="690"/>
      <c r="J645" s="690"/>
      <c r="K645" s="690"/>
      <c r="L645" s="690"/>
      <c r="M645" s="690"/>
      <c r="N645" s="420">
        <f>N635+N643</f>
        <v>59789</v>
      </c>
      <c r="O645" s="428"/>
    </row>
    <row r="646" spans="2:15">
      <c r="B646" s="429"/>
      <c r="C646" s="430"/>
      <c r="D646" s="430"/>
      <c r="E646" s="430"/>
      <c r="F646" s="430"/>
      <c r="G646" s="430"/>
      <c r="H646" s="430"/>
      <c r="I646" s="430"/>
      <c r="J646" s="430"/>
      <c r="K646" s="430"/>
      <c r="L646" s="430"/>
      <c r="M646" s="430"/>
      <c r="N646" s="431"/>
    </row>
    <row r="647" spans="2:15">
      <c r="B647" s="432"/>
      <c r="C647" s="433"/>
      <c r="D647" s="433"/>
      <c r="E647" s="433"/>
      <c r="F647" s="433"/>
      <c r="G647" s="433"/>
      <c r="H647" s="433"/>
      <c r="I647" s="433"/>
      <c r="J647" s="433"/>
      <c r="K647" s="433"/>
      <c r="L647" s="433"/>
      <c r="M647" s="433"/>
      <c r="N647" s="434"/>
    </row>
    <row r="648" spans="2:15">
      <c r="B648" s="435"/>
      <c r="C648" s="436" t="s">
        <v>164</v>
      </c>
      <c r="D648" s="437"/>
      <c r="E648" s="438"/>
      <c r="F648" s="438"/>
      <c r="G648" s="438"/>
      <c r="H648" s="436"/>
      <c r="J648" s="439" t="s">
        <v>161</v>
      </c>
      <c r="K648" s="440"/>
      <c r="L648" s="440"/>
      <c r="M648" s="433"/>
      <c r="N648" s="434"/>
    </row>
    <row r="649" spans="2:15">
      <c r="B649" s="441"/>
      <c r="C649" s="442"/>
      <c r="D649" s="437"/>
      <c r="E649" s="438"/>
      <c r="F649" s="438"/>
      <c r="G649" s="438"/>
      <c r="H649" s="436"/>
      <c r="J649" s="440"/>
      <c r="K649" s="440"/>
      <c r="L649" s="440"/>
      <c r="M649" s="433"/>
      <c r="N649" s="434"/>
    </row>
    <row r="650" spans="2:15">
      <c r="B650" s="441"/>
      <c r="C650" s="442"/>
      <c r="D650" s="437"/>
      <c r="E650" s="438"/>
      <c r="F650" s="438"/>
      <c r="G650" s="438"/>
      <c r="H650" s="436"/>
      <c r="J650" s="436"/>
      <c r="K650" s="436"/>
      <c r="L650" s="436"/>
      <c r="M650" s="433"/>
      <c r="N650" s="434"/>
    </row>
    <row r="651" spans="2:15">
      <c r="B651" s="443"/>
      <c r="C651" s="444"/>
      <c r="D651" s="445"/>
      <c r="E651" s="445"/>
      <c r="F651" s="445"/>
      <c r="G651" s="445"/>
      <c r="H651" s="444"/>
      <c r="J651" s="444"/>
      <c r="K651" s="445"/>
      <c r="L651" s="445"/>
      <c r="M651" s="433"/>
      <c r="N651" s="434"/>
    </row>
    <row r="652" spans="2:15">
      <c r="B652" s="443"/>
      <c r="C652" s="444" t="s">
        <v>317</v>
      </c>
      <c r="D652" s="445"/>
      <c r="E652" s="445"/>
      <c r="F652" s="445"/>
      <c r="G652" s="445"/>
      <c r="H652" s="444"/>
      <c r="J652" s="444" t="s">
        <v>209</v>
      </c>
      <c r="K652" s="438"/>
      <c r="L652" s="438"/>
      <c r="M652" s="446"/>
      <c r="N652" s="447"/>
      <c r="O652" s="371"/>
    </row>
    <row r="653" spans="2:15" ht="17.399999999999999" customHeight="1">
      <c r="B653" s="448"/>
      <c r="C653" s="449" t="s">
        <v>166</v>
      </c>
      <c r="D653" s="438"/>
      <c r="E653" s="438"/>
      <c r="F653" s="438"/>
      <c r="G653" s="438"/>
      <c r="H653" s="450"/>
      <c r="J653" s="450" t="s">
        <v>163</v>
      </c>
      <c r="K653" s="433"/>
      <c r="L653" s="433"/>
      <c r="M653" s="433"/>
      <c r="N653" s="434"/>
    </row>
    <row r="654" spans="2:15" ht="17.25" customHeight="1">
      <c r="B654" s="451"/>
      <c r="C654" s="452"/>
      <c r="D654" s="452"/>
      <c r="E654" s="433"/>
      <c r="F654" s="433"/>
      <c r="G654" s="433"/>
      <c r="H654" s="433"/>
      <c r="I654" s="433"/>
      <c r="J654" s="666"/>
      <c r="K654" s="666"/>
      <c r="L654" s="666"/>
      <c r="M654" s="666"/>
      <c r="N654" s="667"/>
      <c r="O654" s="62"/>
    </row>
    <row r="655" spans="2:15" ht="18.75" customHeight="1" thickBot="1">
      <c r="B655" s="670"/>
      <c r="C655" s="671"/>
      <c r="D655" s="671"/>
      <c r="E655" s="453"/>
      <c r="F655" s="453"/>
      <c r="G655" s="453"/>
      <c r="H655" s="453"/>
      <c r="I655" s="453"/>
      <c r="J655" s="668"/>
      <c r="K655" s="668"/>
      <c r="L655" s="668"/>
      <c r="M655" s="668"/>
      <c r="N655" s="669"/>
      <c r="O655" s="62"/>
    </row>
    <row r="657" spans="2:15" ht="14.4" thickBot="1"/>
    <row r="658" spans="2:15">
      <c r="B658" s="356"/>
      <c r="C658" s="357"/>
      <c r="D658" s="357"/>
      <c r="E658" s="357"/>
      <c r="F658" s="357"/>
      <c r="G658" s="357"/>
      <c r="H658" s="357"/>
      <c r="I658" s="357"/>
      <c r="J658" s="357"/>
      <c r="K658" s="357"/>
      <c r="L658" s="357"/>
      <c r="M658" s="357"/>
      <c r="N658" s="358"/>
    </row>
    <row r="659" spans="2:15" ht="23.25" customHeight="1">
      <c r="B659" s="756"/>
      <c r="C659" s="757"/>
      <c r="D659" s="757"/>
      <c r="E659" s="757"/>
      <c r="N659" s="360"/>
    </row>
    <row r="660" spans="2:15">
      <c r="B660" s="353"/>
      <c r="C660" s="361"/>
      <c r="D660" s="354"/>
      <c r="E660" s="361"/>
      <c r="N660" s="360"/>
    </row>
    <row r="661" spans="2:15">
      <c r="B661" s="362"/>
      <c r="C661" s="363"/>
      <c r="D661" s="364"/>
      <c r="E661" s="363"/>
      <c r="N661" s="360"/>
    </row>
    <row r="662" spans="2:15">
      <c r="B662" s="758"/>
      <c r="C662" s="759"/>
      <c r="D662" s="759"/>
      <c r="E662" s="759"/>
      <c r="F662" s="759"/>
      <c r="G662" s="759"/>
      <c r="H662" s="759"/>
      <c r="I662" s="759"/>
      <c r="J662" s="759"/>
      <c r="K662" s="759"/>
      <c r="L662" s="759"/>
      <c r="M662" s="759"/>
      <c r="N662" s="760"/>
      <c r="O662" s="359"/>
    </row>
    <row r="663" spans="2:15" ht="14.4" thickBot="1">
      <c r="B663" s="365"/>
      <c r="N663" s="360"/>
    </row>
    <row r="664" spans="2:15">
      <c r="B664" s="761"/>
      <c r="C664" s="764"/>
      <c r="D664" s="764"/>
      <c r="E664" s="764"/>
      <c r="F664" s="764"/>
      <c r="G664" s="764"/>
      <c r="H664" s="764"/>
      <c r="I664" s="764"/>
      <c r="J664" s="764"/>
      <c r="K664" s="765"/>
      <c r="L664" s="765"/>
      <c r="M664" s="765"/>
      <c r="N664" s="766"/>
      <c r="O664" s="367"/>
    </row>
    <row r="665" spans="2:15">
      <c r="B665" s="762"/>
      <c r="C665" s="742" t="s">
        <v>200</v>
      </c>
      <c r="D665" s="742"/>
      <c r="E665" s="742"/>
      <c r="F665" s="742"/>
      <c r="G665" s="742"/>
      <c r="H665" s="742"/>
      <c r="I665" s="742"/>
      <c r="J665" s="742"/>
      <c r="K665" s="767"/>
      <c r="L665" s="767"/>
      <c r="M665" s="767"/>
      <c r="N665" s="768"/>
      <c r="O665" s="367"/>
    </row>
    <row r="666" spans="2:15">
      <c r="B666" s="762"/>
      <c r="C666" s="742" t="s">
        <v>201</v>
      </c>
      <c r="D666" s="742"/>
      <c r="E666" s="742"/>
      <c r="F666" s="742"/>
      <c r="G666" s="742"/>
      <c r="H666" s="742"/>
      <c r="I666" s="742"/>
      <c r="J666" s="742"/>
      <c r="K666" s="769" t="s">
        <v>38</v>
      </c>
      <c r="L666" s="769"/>
      <c r="M666" s="769"/>
      <c r="N666" s="770"/>
      <c r="O666" s="367"/>
    </row>
    <row r="667" spans="2:15" ht="15" customHeight="1">
      <c r="B667" s="762"/>
      <c r="C667" s="772" t="s">
        <v>202</v>
      </c>
      <c r="D667" s="772"/>
      <c r="E667" s="772"/>
      <c r="F667" s="772"/>
      <c r="G667" s="772"/>
      <c r="H667" s="772"/>
      <c r="I667" s="772"/>
      <c r="J667" s="772"/>
      <c r="K667" s="735"/>
      <c r="L667" s="735"/>
      <c r="M667" s="735"/>
      <c r="N667" s="771"/>
      <c r="O667" s="371"/>
    </row>
    <row r="668" spans="2:15" ht="12.75" customHeight="1">
      <c r="B668" s="762"/>
      <c r="C668" s="772"/>
      <c r="D668" s="772"/>
      <c r="E668" s="772"/>
      <c r="F668" s="772"/>
      <c r="G668" s="772"/>
      <c r="H668" s="772"/>
      <c r="I668" s="772"/>
      <c r="J668" s="772"/>
      <c r="K668" s="769" t="s">
        <v>40</v>
      </c>
      <c r="L668" s="769">
        <v>9</v>
      </c>
      <c r="M668" s="769" t="s">
        <v>41</v>
      </c>
      <c r="N668" s="770">
        <f>$N$12</f>
        <v>13</v>
      </c>
      <c r="O668" s="367"/>
    </row>
    <row r="669" spans="2:15" ht="13.5" customHeight="1">
      <c r="B669" s="762"/>
      <c r="C669" s="772"/>
      <c r="D669" s="772"/>
      <c r="E669" s="772"/>
      <c r="F669" s="772"/>
      <c r="G669" s="772"/>
      <c r="H669" s="772"/>
      <c r="I669" s="772"/>
      <c r="J669" s="772"/>
      <c r="K669" s="769"/>
      <c r="L669" s="769"/>
      <c r="M669" s="769"/>
      <c r="N669" s="770"/>
      <c r="O669" s="367"/>
    </row>
    <row r="670" spans="2:15" ht="14.4" thickBot="1">
      <c r="B670" s="763"/>
      <c r="C670" s="775" t="s">
        <v>42</v>
      </c>
      <c r="D670" s="775"/>
      <c r="E670" s="775"/>
      <c r="F670" s="775"/>
      <c r="G670" s="775"/>
      <c r="H670" s="775"/>
      <c r="I670" s="775"/>
      <c r="J670" s="775"/>
      <c r="K670" s="773"/>
      <c r="L670" s="773"/>
      <c r="M670" s="773"/>
      <c r="N670" s="774"/>
      <c r="O670" s="367"/>
    </row>
    <row r="671" spans="2:15">
      <c r="B671" s="372"/>
      <c r="C671" s="366"/>
      <c r="D671" s="366"/>
      <c r="E671" s="366"/>
      <c r="F671" s="366"/>
      <c r="G671" s="366"/>
      <c r="H671" s="366"/>
      <c r="I671" s="366"/>
      <c r="J671" s="366"/>
      <c r="K671" s="366"/>
      <c r="L671" s="357"/>
      <c r="M671" s="357"/>
      <c r="N671" s="358"/>
    </row>
    <row r="672" spans="2:15">
      <c r="B672" s="373"/>
      <c r="C672" s="368"/>
      <c r="D672" s="368"/>
      <c r="E672" s="368"/>
      <c r="F672" s="368"/>
      <c r="G672" s="368"/>
      <c r="H672" s="368"/>
      <c r="I672" s="368"/>
      <c r="J672" s="368"/>
      <c r="K672" s="735" t="s">
        <v>43</v>
      </c>
      <c r="L672" s="369" t="s">
        <v>44</v>
      </c>
      <c r="M672" s="369" t="s">
        <v>45</v>
      </c>
      <c r="N672" s="370" t="s">
        <v>46</v>
      </c>
      <c r="O672" s="371"/>
    </row>
    <row r="673" spans="2:15">
      <c r="B673" s="373"/>
      <c r="C673" s="368"/>
      <c r="D673" s="368"/>
      <c r="E673" s="368"/>
      <c r="F673" s="368"/>
      <c r="G673" s="368"/>
      <c r="H673" s="368"/>
      <c r="I673" s="368"/>
      <c r="J673" s="368"/>
      <c r="K673" s="735"/>
      <c r="L673" s="63">
        <f>+$L$17</f>
        <v>22</v>
      </c>
      <c r="M673" s="63">
        <f>+$M$17</f>
        <v>9</v>
      </c>
      <c r="N673" s="64">
        <f>+$N$17</f>
        <v>2026</v>
      </c>
      <c r="O673" s="374"/>
    </row>
    <row r="674" spans="2:15" ht="18" customHeight="1">
      <c r="B674" s="741"/>
      <c r="C674" s="742"/>
      <c r="D674" s="742"/>
      <c r="E674" s="742"/>
      <c r="F674" s="368"/>
      <c r="G674" s="368"/>
      <c r="H674" s="368"/>
      <c r="J674" s="368"/>
      <c r="K674" s="62"/>
      <c r="N674" s="65"/>
      <c r="O674" s="374"/>
    </row>
    <row r="675" spans="2:15" ht="35.4" customHeight="1">
      <c r="B675" s="375"/>
      <c r="C675" s="757" t="s">
        <v>264</v>
      </c>
      <c r="D675" s="757"/>
      <c r="E675" s="757"/>
      <c r="F675" s="757"/>
      <c r="G675" s="757"/>
      <c r="H675" s="757"/>
      <c r="I675" s="757"/>
      <c r="J675" s="757"/>
      <c r="K675" s="757"/>
      <c r="L675" s="757"/>
      <c r="M675" s="757"/>
      <c r="N675" s="791"/>
      <c r="O675" s="371"/>
    </row>
    <row r="676" spans="2:15">
      <c r="B676" s="365"/>
      <c r="N676" s="360"/>
    </row>
    <row r="677" spans="2:15" ht="14.4" thickBot="1">
      <c r="B677" s="377"/>
      <c r="C677" s="378"/>
      <c r="D677" s="378"/>
      <c r="E677" s="378"/>
      <c r="F677" s="378"/>
      <c r="G677" s="378"/>
      <c r="H677" s="378"/>
      <c r="I677" s="378"/>
      <c r="J677" s="378"/>
      <c r="K677" s="378"/>
      <c r="L677" s="378"/>
      <c r="M677" s="378"/>
      <c r="N677" s="379"/>
    </row>
    <row r="678" spans="2:15" ht="15" customHeight="1">
      <c r="B678" s="743" t="s">
        <v>49</v>
      </c>
      <c r="C678" s="744"/>
      <c r="D678" s="744"/>
      <c r="E678" s="744"/>
      <c r="F678" s="744"/>
      <c r="G678" s="744"/>
      <c r="H678" s="744"/>
      <c r="I678" s="744"/>
      <c r="J678" s="744"/>
      <c r="K678" s="744"/>
      <c r="L678" s="744"/>
      <c r="M678" s="744"/>
      <c r="N678" s="745"/>
      <c r="O678" s="380"/>
    </row>
    <row r="679" spans="2:15" ht="15" customHeight="1" thickBot="1">
      <c r="B679" s="746"/>
      <c r="C679" s="747"/>
      <c r="D679" s="747"/>
      <c r="E679" s="747"/>
      <c r="F679" s="747"/>
      <c r="G679" s="747"/>
      <c r="H679" s="747"/>
      <c r="I679" s="747"/>
      <c r="J679" s="747"/>
      <c r="K679" s="747"/>
      <c r="L679" s="747"/>
      <c r="M679" s="747"/>
      <c r="N679" s="748"/>
    </row>
    <row r="680" spans="2:15" ht="20.100000000000001" customHeight="1">
      <c r="B680" s="381" t="s">
        <v>50</v>
      </c>
      <c r="C680" s="749" t="s">
        <v>11</v>
      </c>
      <c r="D680" s="749"/>
      <c r="E680" s="749"/>
      <c r="F680" s="749"/>
      <c r="G680" s="749"/>
      <c r="H680" s="749"/>
      <c r="I680" s="749"/>
      <c r="J680" s="749"/>
      <c r="K680" s="749"/>
      <c r="L680" s="750" t="s">
        <v>51</v>
      </c>
      <c r="M680" s="750"/>
      <c r="N680" s="382" t="s">
        <v>13</v>
      </c>
      <c r="O680" s="368"/>
    </row>
    <row r="681" spans="2:15" ht="20.100000000000001" customHeight="1" thickBot="1">
      <c r="B681" s="383" t="str">
        <f>+'PRESUPUESTO OFICIAL (Entidad.)'!D19</f>
        <v>3.3</v>
      </c>
      <c r="C681" s="751" t="str">
        <f>+'PRESUPUESTO OFICIAL (Entidad.)'!E19</f>
        <v>INSTALACIÓN DE SOPORTE PARA PISO (LARGUERO) EN CUARTÓN (0,10m X 0,10m X 3,00m)</v>
      </c>
      <c r="D681" s="751"/>
      <c r="E681" s="751"/>
      <c r="F681" s="751"/>
      <c r="G681" s="751"/>
      <c r="H681" s="751"/>
      <c r="I681" s="751"/>
      <c r="J681" s="751"/>
      <c r="K681" s="751"/>
      <c r="L681" s="751" t="str">
        <f>+'PRESUPUESTO OFICIAL (Entidad.)'!F19</f>
        <v>UND</v>
      </c>
      <c r="M681" s="751"/>
      <c r="N681" s="384">
        <v>1</v>
      </c>
      <c r="O681" s="385"/>
    </row>
    <row r="682" spans="2:15">
      <c r="B682" s="752" t="s">
        <v>52</v>
      </c>
      <c r="C682" s="753"/>
      <c r="D682" s="753"/>
      <c r="E682" s="753"/>
      <c r="F682" s="753"/>
      <c r="G682" s="753"/>
      <c r="H682" s="753"/>
      <c r="I682" s="753"/>
      <c r="J682" s="753"/>
      <c r="K682" s="753"/>
      <c r="L682" s="753"/>
      <c r="M682" s="753"/>
      <c r="N682" s="754"/>
      <c r="O682" s="354"/>
    </row>
    <row r="683" spans="2:15">
      <c r="B683" s="703"/>
      <c r="C683" s="704"/>
      <c r="D683" s="704"/>
      <c r="E683" s="704"/>
      <c r="F683" s="704"/>
      <c r="G683" s="704"/>
      <c r="H683" s="704"/>
      <c r="I683" s="704"/>
      <c r="J683" s="704"/>
      <c r="K683" s="704"/>
      <c r="L683" s="704"/>
      <c r="M683" s="704"/>
      <c r="N683" s="705"/>
      <c r="O683" s="354"/>
    </row>
    <row r="684" spans="2:15" ht="14.4" thickBot="1">
      <c r="B684" s="706"/>
      <c r="C684" s="707"/>
      <c r="D684" s="707"/>
      <c r="E684" s="707"/>
      <c r="F684" s="707"/>
      <c r="G684" s="707"/>
      <c r="H684" s="707"/>
      <c r="I684" s="707"/>
      <c r="J684" s="707"/>
      <c r="K684" s="707"/>
      <c r="L684" s="707"/>
      <c r="M684" s="707"/>
      <c r="N684" s="708"/>
      <c r="O684" s="354"/>
    </row>
    <row r="685" spans="2:15" ht="20.100000000000001" customHeight="1" thickBot="1">
      <c r="B685" s="709" t="s">
        <v>11</v>
      </c>
      <c r="C685" s="755"/>
      <c r="D685" s="755"/>
      <c r="E685" s="755"/>
      <c r="F685" s="755"/>
      <c r="G685" s="710" t="s">
        <v>53</v>
      </c>
      <c r="H685" s="755"/>
      <c r="I685" s="710" t="s">
        <v>54</v>
      </c>
      <c r="J685" s="710"/>
      <c r="K685" s="386" t="s">
        <v>55</v>
      </c>
      <c r="L685" s="710" t="s">
        <v>56</v>
      </c>
      <c r="M685" s="710"/>
      <c r="N685" s="387" t="s">
        <v>57</v>
      </c>
      <c r="O685" s="368"/>
    </row>
    <row r="686" spans="2:15">
      <c r="B686" s="712" t="s">
        <v>203</v>
      </c>
      <c r="C686" s="713" t="s">
        <v>203</v>
      </c>
      <c r="D686" s="713" t="s">
        <v>203</v>
      </c>
      <c r="E686" s="713" t="s">
        <v>203</v>
      </c>
      <c r="F686" s="713" t="s">
        <v>203</v>
      </c>
      <c r="G686" s="713"/>
      <c r="H686" s="713"/>
      <c r="I686" s="731" t="s">
        <v>204</v>
      </c>
      <c r="J686" s="731" t="s">
        <v>204</v>
      </c>
      <c r="K686" s="388">
        <f>N715</f>
        <v>15521.740000000002</v>
      </c>
      <c r="L686" s="732">
        <v>0.1</v>
      </c>
      <c r="M686" s="732">
        <v>0.1</v>
      </c>
      <c r="N686" s="390">
        <f>K686*L686</f>
        <v>1552.1740000000002</v>
      </c>
      <c r="O686" s="391"/>
    </row>
    <row r="687" spans="2:15">
      <c r="B687" s="733" t="s">
        <v>222</v>
      </c>
      <c r="C687" s="734"/>
      <c r="D687" s="734"/>
      <c r="E687" s="734"/>
      <c r="F687" s="734"/>
      <c r="G687" s="720"/>
      <c r="H687" s="720"/>
      <c r="I687" s="735" t="s">
        <v>205</v>
      </c>
      <c r="J687" s="735" t="s">
        <v>204</v>
      </c>
      <c r="K687" s="392">
        <v>149960</v>
      </c>
      <c r="L687" s="736">
        <f>+L712</f>
        <v>30</v>
      </c>
      <c r="M687" s="735">
        <v>100</v>
      </c>
      <c r="N687" s="390">
        <f>K687/L687</f>
        <v>4998.666666666667</v>
      </c>
      <c r="O687" s="391"/>
    </row>
    <row r="688" spans="2:15" ht="14.4" thickBot="1">
      <c r="B688" s="715"/>
      <c r="C688" s="716"/>
      <c r="D688" s="716"/>
      <c r="E688" s="716"/>
      <c r="F688" s="716"/>
      <c r="G688" s="716"/>
      <c r="H688" s="716"/>
      <c r="I688" s="716"/>
      <c r="J688" s="716"/>
      <c r="K688" s="395"/>
      <c r="L688" s="786"/>
      <c r="M688" s="786"/>
      <c r="N688" s="396"/>
      <c r="O688" s="391"/>
    </row>
    <row r="689" spans="2:17" ht="14.4" thickBot="1">
      <c r="B689" s="684" t="s">
        <v>58</v>
      </c>
      <c r="C689" s="685"/>
      <c r="D689" s="685"/>
      <c r="E689" s="685"/>
      <c r="F689" s="685"/>
      <c r="G689" s="685"/>
      <c r="H689" s="685"/>
      <c r="I689" s="685"/>
      <c r="J689" s="685"/>
      <c r="K689" s="685"/>
      <c r="L689" s="685"/>
      <c r="M689" s="685"/>
      <c r="N689" s="397">
        <f>SUM(N686:N687)</f>
        <v>6550.8406666666669</v>
      </c>
      <c r="O689" s="398"/>
    </row>
    <row r="690" spans="2:17" ht="13.5" customHeight="1">
      <c r="B690" s="700" t="s">
        <v>59</v>
      </c>
      <c r="C690" s="701"/>
      <c r="D690" s="701"/>
      <c r="E690" s="701"/>
      <c r="F690" s="701"/>
      <c r="G690" s="701"/>
      <c r="H690" s="701"/>
      <c r="I690" s="701"/>
      <c r="J690" s="701"/>
      <c r="K690" s="701"/>
      <c r="L690" s="701"/>
      <c r="M690" s="701"/>
      <c r="N690" s="702"/>
      <c r="O690" s="354"/>
    </row>
    <row r="691" spans="2:17">
      <c r="B691" s="703"/>
      <c r="C691" s="704"/>
      <c r="D691" s="704"/>
      <c r="E691" s="704"/>
      <c r="F691" s="704"/>
      <c r="G691" s="704"/>
      <c r="H691" s="704"/>
      <c r="I691" s="704"/>
      <c r="J691" s="704"/>
      <c r="K691" s="704"/>
      <c r="L691" s="704"/>
      <c r="M691" s="704"/>
      <c r="N691" s="705"/>
      <c r="O691" s="354"/>
    </row>
    <row r="692" spans="2:17" ht="14.4" thickBot="1">
      <c r="B692" s="706"/>
      <c r="C692" s="707"/>
      <c r="D692" s="707"/>
      <c r="E692" s="707"/>
      <c r="F692" s="707"/>
      <c r="G692" s="707"/>
      <c r="H692" s="707"/>
      <c r="I692" s="707"/>
      <c r="J692" s="707"/>
      <c r="K692" s="707"/>
      <c r="L692" s="707"/>
      <c r="M692" s="707"/>
      <c r="N692" s="708"/>
      <c r="O692" s="354"/>
    </row>
    <row r="693" spans="2:17" ht="20.100000000000001" customHeight="1" thickBot="1">
      <c r="B693" s="709" t="s">
        <v>11</v>
      </c>
      <c r="C693" s="710"/>
      <c r="D693" s="710"/>
      <c r="E693" s="710"/>
      <c r="F693" s="710"/>
      <c r="G693" s="710"/>
      <c r="H693" s="710"/>
      <c r="I693" s="710"/>
      <c r="J693" s="386" t="s">
        <v>51</v>
      </c>
      <c r="K693" s="386" t="s">
        <v>13</v>
      </c>
      <c r="L693" s="710" t="s">
        <v>60</v>
      </c>
      <c r="M693" s="710"/>
      <c r="N693" s="387" t="s">
        <v>57</v>
      </c>
      <c r="O693" s="368"/>
    </row>
    <row r="694" spans="2:17">
      <c r="B694" s="788" t="s">
        <v>271</v>
      </c>
      <c r="C694" s="789"/>
      <c r="D694" s="789"/>
      <c r="E694" s="789"/>
      <c r="F694" s="789"/>
      <c r="G694" s="789"/>
      <c r="H694" s="789"/>
      <c r="I694" s="790"/>
      <c r="J694" s="351" t="s">
        <v>95</v>
      </c>
      <c r="K694" s="406">
        <v>0.3</v>
      </c>
      <c r="L694" s="724">
        <f>10000*1.14</f>
        <v>11399.999999999998</v>
      </c>
      <c r="M694" s="725"/>
      <c r="N694" s="400">
        <f>+L694*K694</f>
        <v>3419.9999999999995</v>
      </c>
      <c r="O694" s="391"/>
      <c r="Q694" s="508"/>
    </row>
    <row r="695" spans="2:17">
      <c r="B695" s="726" t="s">
        <v>272</v>
      </c>
      <c r="C695" s="727"/>
      <c r="D695" s="727"/>
      <c r="E695" s="727"/>
      <c r="F695" s="727"/>
      <c r="G695" s="727"/>
      <c r="H695" s="727"/>
      <c r="I695" s="728"/>
      <c r="J695" s="369" t="s">
        <v>254</v>
      </c>
      <c r="K695" s="494">
        <v>0.2</v>
      </c>
      <c r="L695" s="729">
        <f>12000*1.14</f>
        <v>13679.999999999998</v>
      </c>
      <c r="M695" s="730"/>
      <c r="N695" s="400">
        <f>+L695*K695</f>
        <v>2736</v>
      </c>
      <c r="O695" s="391"/>
    </row>
    <row r="696" spans="2:17">
      <c r="B696" s="726"/>
      <c r="C696" s="727"/>
      <c r="D696" s="727"/>
      <c r="E696" s="727"/>
      <c r="F696" s="727"/>
      <c r="G696" s="727"/>
      <c r="H696" s="727"/>
      <c r="I696" s="728"/>
      <c r="J696" s="369"/>
      <c r="K696" s="401"/>
      <c r="L696" s="729"/>
      <c r="M696" s="730"/>
      <c r="N696" s="402"/>
      <c r="O696" s="391"/>
    </row>
    <row r="697" spans="2:17">
      <c r="B697" s="719"/>
      <c r="C697" s="720" t="s">
        <v>206</v>
      </c>
      <c r="D697" s="720" t="s">
        <v>206</v>
      </c>
      <c r="E697" s="720" t="s">
        <v>206</v>
      </c>
      <c r="F697" s="720" t="s">
        <v>206</v>
      </c>
      <c r="G697" s="720" t="s">
        <v>206</v>
      </c>
      <c r="H697" s="720" t="s">
        <v>206</v>
      </c>
      <c r="I697" s="720" t="s">
        <v>206</v>
      </c>
      <c r="J697" s="369"/>
      <c r="K697" s="401"/>
      <c r="L697" s="679"/>
      <c r="M697" s="679">
        <v>6500</v>
      </c>
      <c r="N697" s="393"/>
      <c r="O697" s="391"/>
    </row>
    <row r="698" spans="2:17">
      <c r="B698" s="719"/>
      <c r="C698" s="720"/>
      <c r="D698" s="720"/>
      <c r="E698" s="720"/>
      <c r="F698" s="720"/>
      <c r="G698" s="720"/>
      <c r="H698" s="720"/>
      <c r="I698" s="720"/>
      <c r="J698" s="369"/>
      <c r="K698" s="401"/>
      <c r="L698" s="679"/>
      <c r="M698" s="679"/>
      <c r="N698" s="393"/>
      <c r="O698" s="391"/>
    </row>
    <row r="699" spans="2:17" ht="14.4" thickBot="1">
      <c r="B699" s="715"/>
      <c r="C699" s="716"/>
      <c r="D699" s="716"/>
      <c r="E699" s="716"/>
      <c r="F699" s="716"/>
      <c r="G699" s="716"/>
      <c r="H699" s="716"/>
      <c r="I699" s="716"/>
      <c r="J699" s="403" t="s">
        <v>207</v>
      </c>
      <c r="K699" s="394">
        <v>0.05</v>
      </c>
      <c r="L699" s="683">
        <f>SUM(N694:N698)</f>
        <v>6156</v>
      </c>
      <c r="M699" s="683"/>
      <c r="N699" s="404">
        <f>ROUND(L699*K699,2)</f>
        <v>307.8</v>
      </c>
      <c r="O699" s="391"/>
    </row>
    <row r="700" spans="2:17" ht="14.4" thickBot="1">
      <c r="B700" s="684" t="s">
        <v>58</v>
      </c>
      <c r="C700" s="685"/>
      <c r="D700" s="685"/>
      <c r="E700" s="685"/>
      <c r="F700" s="685"/>
      <c r="G700" s="685"/>
      <c r="H700" s="685"/>
      <c r="I700" s="685"/>
      <c r="J700" s="685"/>
      <c r="K700" s="685"/>
      <c r="L700" s="685"/>
      <c r="M700" s="685"/>
      <c r="N700" s="397">
        <f>SUM(N694:N699)</f>
        <v>6463.8</v>
      </c>
      <c r="O700" s="391"/>
    </row>
    <row r="701" spans="2:17">
      <c r="B701" s="700" t="s">
        <v>61</v>
      </c>
      <c r="C701" s="701"/>
      <c r="D701" s="701"/>
      <c r="E701" s="701"/>
      <c r="F701" s="701"/>
      <c r="G701" s="701"/>
      <c r="H701" s="701"/>
      <c r="I701" s="701"/>
      <c r="J701" s="701"/>
      <c r="K701" s="701"/>
      <c r="L701" s="701"/>
      <c r="M701" s="701"/>
      <c r="N701" s="702"/>
      <c r="O701" s="354"/>
    </row>
    <row r="702" spans="2:17">
      <c r="B702" s="703"/>
      <c r="C702" s="704"/>
      <c r="D702" s="704"/>
      <c r="E702" s="704"/>
      <c r="F702" s="704"/>
      <c r="G702" s="704"/>
      <c r="H702" s="704"/>
      <c r="I702" s="704"/>
      <c r="J702" s="704"/>
      <c r="K702" s="704"/>
      <c r="L702" s="704"/>
      <c r="M702" s="704"/>
      <c r="N702" s="705"/>
      <c r="O702" s="354"/>
    </row>
    <row r="703" spans="2:17" ht="14.4" thickBot="1">
      <c r="B703" s="706"/>
      <c r="C703" s="707"/>
      <c r="D703" s="707"/>
      <c r="E703" s="707"/>
      <c r="F703" s="707"/>
      <c r="G703" s="707"/>
      <c r="H703" s="707"/>
      <c r="I703" s="707"/>
      <c r="J703" s="707"/>
      <c r="K703" s="707"/>
      <c r="L703" s="707"/>
      <c r="M703" s="707"/>
      <c r="N703" s="708"/>
      <c r="O703" s="354"/>
    </row>
    <row r="704" spans="2:17" ht="20.100000000000001" customHeight="1" thickBot="1">
      <c r="B704" s="709" t="s">
        <v>62</v>
      </c>
      <c r="C704" s="710"/>
      <c r="D704" s="710"/>
      <c r="E704" s="710"/>
      <c r="F704" s="710"/>
      <c r="G704" s="710"/>
      <c r="H704" s="710"/>
      <c r="I704" s="386" t="s">
        <v>63</v>
      </c>
      <c r="J704" s="386" t="s">
        <v>64</v>
      </c>
      <c r="K704" s="405" t="s">
        <v>65</v>
      </c>
      <c r="L704" s="710" t="s">
        <v>66</v>
      </c>
      <c r="M704" s="710"/>
      <c r="N704" s="387" t="s">
        <v>57</v>
      </c>
      <c r="O704" s="368"/>
    </row>
    <row r="705" spans="2:16">
      <c r="B705" s="712" t="s">
        <v>271</v>
      </c>
      <c r="C705" s="713"/>
      <c r="D705" s="713"/>
      <c r="E705" s="713"/>
      <c r="F705" s="713"/>
      <c r="G705" s="713"/>
      <c r="H705" s="713"/>
      <c r="I705" s="406">
        <v>0.06</v>
      </c>
      <c r="J705" s="406">
        <v>6.32</v>
      </c>
      <c r="K705" s="406" t="s">
        <v>239</v>
      </c>
      <c r="L705" s="714">
        <v>350</v>
      </c>
      <c r="M705" s="714"/>
      <c r="N705" s="407">
        <f>+L705*J705*I705</f>
        <v>132.72</v>
      </c>
      <c r="O705" s="391"/>
    </row>
    <row r="706" spans="2:16" ht="14.4" thickBot="1">
      <c r="B706" s="715" t="s">
        <v>272</v>
      </c>
      <c r="C706" s="716"/>
      <c r="D706" s="716"/>
      <c r="E706" s="716"/>
      <c r="F706" s="716"/>
      <c r="G706" s="716"/>
      <c r="H706" s="716"/>
      <c r="I706" s="507">
        <f>+K695</f>
        <v>0.2</v>
      </c>
      <c r="J706" s="406">
        <v>6.32</v>
      </c>
      <c r="K706" s="406" t="s">
        <v>239</v>
      </c>
      <c r="L706" s="714">
        <v>350</v>
      </c>
      <c r="M706" s="714"/>
      <c r="N706" s="407">
        <f>+L706*J706*I706</f>
        <v>442.40000000000003</v>
      </c>
      <c r="O706" s="391"/>
    </row>
    <row r="707" spans="2:16" ht="14.4" thickBot="1">
      <c r="B707" s="684" t="s">
        <v>58</v>
      </c>
      <c r="C707" s="685"/>
      <c r="D707" s="685"/>
      <c r="E707" s="685"/>
      <c r="F707" s="685"/>
      <c r="G707" s="685"/>
      <c r="H707" s="685"/>
      <c r="I707" s="685"/>
      <c r="J707" s="685"/>
      <c r="K707" s="685"/>
      <c r="L707" s="685"/>
      <c r="M707" s="685"/>
      <c r="N707" s="408">
        <f>SUM(N705:N706)</f>
        <v>575.12</v>
      </c>
      <c r="O707" s="398"/>
    </row>
    <row r="708" spans="2:16">
      <c r="B708" s="700" t="s">
        <v>67</v>
      </c>
      <c r="C708" s="701"/>
      <c r="D708" s="701"/>
      <c r="E708" s="701"/>
      <c r="F708" s="701"/>
      <c r="G708" s="701"/>
      <c r="H708" s="701"/>
      <c r="I708" s="701"/>
      <c r="J708" s="701"/>
      <c r="K708" s="701"/>
      <c r="L708" s="701"/>
      <c r="M708" s="701"/>
      <c r="N708" s="702"/>
      <c r="O708" s="354"/>
    </row>
    <row r="709" spans="2:16">
      <c r="B709" s="703"/>
      <c r="C709" s="704"/>
      <c r="D709" s="704"/>
      <c r="E709" s="704"/>
      <c r="F709" s="704"/>
      <c r="G709" s="704"/>
      <c r="H709" s="704"/>
      <c r="I709" s="704"/>
      <c r="J709" s="704"/>
      <c r="K709" s="704"/>
      <c r="L709" s="704"/>
      <c r="M709" s="704"/>
      <c r="N709" s="705"/>
      <c r="O709" s="354"/>
    </row>
    <row r="710" spans="2:16" ht="14.4" thickBot="1">
      <c r="B710" s="706"/>
      <c r="C710" s="707"/>
      <c r="D710" s="707"/>
      <c r="E710" s="707"/>
      <c r="F710" s="707"/>
      <c r="G710" s="707"/>
      <c r="H710" s="707"/>
      <c r="I710" s="707"/>
      <c r="J710" s="707"/>
      <c r="K710" s="707"/>
      <c r="L710" s="707"/>
      <c r="M710" s="707"/>
      <c r="N710" s="708"/>
      <c r="O710" s="354"/>
    </row>
    <row r="711" spans="2:16" ht="32.1" customHeight="1" thickBot="1">
      <c r="B711" s="709" t="s">
        <v>68</v>
      </c>
      <c r="C711" s="710"/>
      <c r="D711" s="710"/>
      <c r="E711" s="710"/>
      <c r="F711" s="710"/>
      <c r="G711" s="710"/>
      <c r="H711" s="710"/>
      <c r="I711" s="386" t="s">
        <v>69</v>
      </c>
      <c r="J711" s="409" t="s">
        <v>70</v>
      </c>
      <c r="K711" s="409" t="s">
        <v>71</v>
      </c>
      <c r="L711" s="711" t="s">
        <v>56</v>
      </c>
      <c r="M711" s="711"/>
      <c r="N711" s="410" t="s">
        <v>57</v>
      </c>
      <c r="O711" s="352"/>
    </row>
    <row r="712" spans="2:16">
      <c r="B712" s="717" t="s">
        <v>256</v>
      </c>
      <c r="C712" s="718" t="s">
        <v>208</v>
      </c>
      <c r="D712" s="718" t="s">
        <v>208</v>
      </c>
      <c r="E712" s="718" t="s">
        <v>208</v>
      </c>
      <c r="F712" s="718" t="s">
        <v>208</v>
      </c>
      <c r="G712" s="718" t="s">
        <v>208</v>
      </c>
      <c r="H712" s="718" t="s">
        <v>208</v>
      </c>
      <c r="I712" s="411">
        <f>71433*2</f>
        <v>142866</v>
      </c>
      <c r="J712" s="389">
        <v>0.95</v>
      </c>
      <c r="K712" s="412">
        <f>+I712*(1+J712)</f>
        <v>278588.7</v>
      </c>
      <c r="L712" s="693">
        <v>30</v>
      </c>
      <c r="M712" s="693"/>
      <c r="N712" s="495">
        <f>K712/L712</f>
        <v>9286.2900000000009</v>
      </c>
      <c r="O712" s="413"/>
      <c r="P712" s="414"/>
    </row>
    <row r="713" spans="2:16">
      <c r="B713" s="691" t="s">
        <v>229</v>
      </c>
      <c r="C713" s="692"/>
      <c r="D713" s="692"/>
      <c r="E713" s="692"/>
      <c r="F713" s="692"/>
      <c r="G713" s="692"/>
      <c r="H713" s="692"/>
      <c r="I713" s="415">
        <v>95930</v>
      </c>
      <c r="J713" s="389">
        <v>0.95</v>
      </c>
      <c r="K713" s="412">
        <f>+I713*(1+J713)</f>
        <v>187063.5</v>
      </c>
      <c r="L713" s="693">
        <f>+L712</f>
        <v>30</v>
      </c>
      <c r="M713" s="693"/>
      <c r="N713" s="495">
        <f>K713/L713</f>
        <v>6235.45</v>
      </c>
      <c r="O713" s="413"/>
      <c r="P713" s="414"/>
    </row>
    <row r="714" spans="2:16" ht="14.4" thickBot="1">
      <c r="B714" s="694"/>
      <c r="C714" s="695"/>
      <c r="D714" s="695"/>
      <c r="E714" s="695"/>
      <c r="F714" s="695"/>
      <c r="G714" s="695"/>
      <c r="H714" s="695"/>
      <c r="I714" s="695"/>
      <c r="J714" s="695"/>
      <c r="K714" s="695"/>
      <c r="L714" s="695"/>
      <c r="M714" s="695"/>
      <c r="N714" s="696"/>
      <c r="O714" s="391"/>
    </row>
    <row r="715" spans="2:16" ht="14.4" thickBot="1">
      <c r="B715" s="684" t="s">
        <v>58</v>
      </c>
      <c r="C715" s="685"/>
      <c r="D715" s="685"/>
      <c r="E715" s="685"/>
      <c r="F715" s="685"/>
      <c r="G715" s="685"/>
      <c r="H715" s="685"/>
      <c r="I715" s="685"/>
      <c r="J715" s="685"/>
      <c r="K715" s="685"/>
      <c r="L715" s="685"/>
      <c r="M715" s="685"/>
      <c r="N715" s="419">
        <f>SUM(N712:N713)</f>
        <v>15521.740000000002</v>
      </c>
      <c r="O715" s="391"/>
      <c r="P715" s="414"/>
    </row>
    <row r="716" spans="2:16" ht="14.4" thickBot="1">
      <c r="B716" s="697"/>
      <c r="C716" s="698"/>
      <c r="D716" s="698"/>
      <c r="E716" s="698"/>
      <c r="F716" s="698"/>
      <c r="G716" s="698"/>
      <c r="H716" s="698"/>
      <c r="I716" s="698"/>
      <c r="J716" s="698"/>
      <c r="K716" s="698"/>
      <c r="L716" s="698"/>
      <c r="M716" s="698"/>
      <c r="N716" s="699"/>
    </row>
    <row r="717" spans="2:16" ht="20.100000000000001" customHeight="1" thickBot="1">
      <c r="B717" s="689" t="s">
        <v>72</v>
      </c>
      <c r="C717" s="690"/>
      <c r="D717" s="690"/>
      <c r="E717" s="690"/>
      <c r="F717" s="690"/>
      <c r="G717" s="690"/>
      <c r="H717" s="690"/>
      <c r="I717" s="690"/>
      <c r="J717" s="690"/>
      <c r="K717" s="690"/>
      <c r="L717" s="690"/>
      <c r="M717" s="690"/>
      <c r="N717" s="420">
        <f>ROUND(N689+N700+N707+N715,0)</f>
        <v>29112</v>
      </c>
      <c r="O717" s="421"/>
    </row>
    <row r="718" spans="2:16">
      <c r="B718" s="700" t="s">
        <v>73</v>
      </c>
      <c r="C718" s="701"/>
      <c r="D718" s="701"/>
      <c r="E718" s="701"/>
      <c r="F718" s="701"/>
      <c r="G718" s="701"/>
      <c r="H718" s="701"/>
      <c r="I718" s="701"/>
      <c r="J718" s="701"/>
      <c r="K718" s="701"/>
      <c r="L718" s="701"/>
      <c r="M718" s="701"/>
      <c r="N718" s="702"/>
      <c r="O718" s="354"/>
    </row>
    <row r="719" spans="2:16">
      <c r="B719" s="703"/>
      <c r="C719" s="704"/>
      <c r="D719" s="704"/>
      <c r="E719" s="704"/>
      <c r="F719" s="704"/>
      <c r="G719" s="704"/>
      <c r="H719" s="704"/>
      <c r="I719" s="704"/>
      <c r="J719" s="704"/>
      <c r="K719" s="704"/>
      <c r="L719" s="704"/>
      <c r="M719" s="704"/>
      <c r="N719" s="705"/>
      <c r="O719" s="354"/>
    </row>
    <row r="720" spans="2:16" ht="14.4" thickBot="1">
      <c r="B720" s="706"/>
      <c r="C720" s="707"/>
      <c r="D720" s="707"/>
      <c r="E720" s="707"/>
      <c r="F720" s="707"/>
      <c r="G720" s="707"/>
      <c r="H720" s="707"/>
      <c r="I720" s="707"/>
      <c r="J720" s="707"/>
      <c r="K720" s="707"/>
      <c r="L720" s="707"/>
      <c r="M720" s="707"/>
      <c r="N720" s="708"/>
      <c r="O720" s="354"/>
    </row>
    <row r="721" spans="2:15" ht="20.100000000000001" customHeight="1" thickBot="1">
      <c r="B721" s="709" t="s">
        <v>74</v>
      </c>
      <c r="C721" s="710"/>
      <c r="D721" s="710"/>
      <c r="E721" s="710"/>
      <c r="F721" s="710"/>
      <c r="G721" s="710"/>
      <c r="H721" s="710"/>
      <c r="I721" s="386"/>
      <c r="J721" s="409"/>
      <c r="K721" s="409" t="s">
        <v>75</v>
      </c>
      <c r="L721" s="711" t="s">
        <v>76</v>
      </c>
      <c r="M721" s="711"/>
      <c r="N721" s="410"/>
      <c r="O721" s="352"/>
    </row>
    <row r="722" spans="2:15">
      <c r="B722" s="672" t="s">
        <v>77</v>
      </c>
      <c r="C722" s="673"/>
      <c r="D722" s="673"/>
      <c r="E722" s="673"/>
      <c r="F722" s="673"/>
      <c r="G722" s="673"/>
      <c r="H722" s="673"/>
      <c r="I722" s="673"/>
      <c r="J722" s="674"/>
      <c r="K722" s="389">
        <v>0.24</v>
      </c>
      <c r="L722" s="675">
        <f>N717*K722</f>
        <v>6986.88</v>
      </c>
      <c r="M722" s="675"/>
      <c r="N722" s="422"/>
      <c r="O722" s="423"/>
    </row>
    <row r="723" spans="2:15">
      <c r="B723" s="676" t="s">
        <v>78</v>
      </c>
      <c r="C723" s="677"/>
      <c r="D723" s="677"/>
      <c r="E723" s="677"/>
      <c r="F723" s="677"/>
      <c r="G723" s="677"/>
      <c r="H723" s="677"/>
      <c r="I723" s="677"/>
      <c r="J723" s="678"/>
      <c r="K723" s="416">
        <v>0.02</v>
      </c>
      <c r="L723" s="679">
        <f>N717*K723</f>
        <v>582.24</v>
      </c>
      <c r="M723" s="679"/>
      <c r="N723" s="424"/>
      <c r="O723" s="423"/>
    </row>
    <row r="724" spans="2:15" ht="14.4" thickBot="1">
      <c r="B724" s="680" t="s">
        <v>79</v>
      </c>
      <c r="C724" s="681"/>
      <c r="D724" s="681"/>
      <c r="E724" s="681"/>
      <c r="F724" s="681"/>
      <c r="G724" s="681"/>
      <c r="H724" s="681"/>
      <c r="I724" s="681"/>
      <c r="J724" s="682"/>
      <c r="K724" s="425">
        <v>7.0000000000000007E-2</v>
      </c>
      <c r="L724" s="683">
        <f>N717*K724</f>
        <v>2037.8400000000001</v>
      </c>
      <c r="M724" s="683"/>
      <c r="N724" s="426"/>
      <c r="O724" s="423"/>
    </row>
    <row r="725" spans="2:15" ht="14.4" thickBot="1">
      <c r="B725" s="684" t="s">
        <v>58</v>
      </c>
      <c r="C725" s="685"/>
      <c r="D725" s="685"/>
      <c r="E725" s="685"/>
      <c r="F725" s="685"/>
      <c r="G725" s="685"/>
      <c r="H725" s="685"/>
      <c r="I725" s="685"/>
      <c r="J725" s="685"/>
      <c r="K725" s="685"/>
      <c r="L725" s="685"/>
      <c r="M725" s="685"/>
      <c r="N725" s="427">
        <f>ROUND(SUM(L722:M724),0)</f>
        <v>9607</v>
      </c>
      <c r="O725" s="428"/>
    </row>
    <row r="726" spans="2:15" ht="14.4" thickBot="1">
      <c r="B726" s="686"/>
      <c r="C726" s="687"/>
      <c r="D726" s="687"/>
      <c r="E726" s="687"/>
      <c r="F726" s="687"/>
      <c r="G726" s="687"/>
      <c r="H726" s="687"/>
      <c r="I726" s="687"/>
      <c r="J726" s="687"/>
      <c r="K726" s="687"/>
      <c r="L726" s="687"/>
      <c r="M726" s="687"/>
      <c r="N726" s="688"/>
    </row>
    <row r="727" spans="2:15" ht="20.100000000000001" customHeight="1" thickBot="1">
      <c r="B727" s="689" t="s">
        <v>80</v>
      </c>
      <c r="C727" s="690"/>
      <c r="D727" s="690"/>
      <c r="E727" s="690"/>
      <c r="F727" s="690"/>
      <c r="G727" s="690"/>
      <c r="H727" s="690"/>
      <c r="I727" s="690"/>
      <c r="J727" s="690"/>
      <c r="K727" s="690"/>
      <c r="L727" s="690"/>
      <c r="M727" s="690"/>
      <c r="N727" s="420">
        <f>N717+N725</f>
        <v>38719</v>
      </c>
      <c r="O727" s="428"/>
    </row>
    <row r="728" spans="2:15">
      <c r="B728" s="429"/>
      <c r="C728" s="430"/>
      <c r="D728" s="430"/>
      <c r="E728" s="430"/>
      <c r="F728" s="430"/>
      <c r="G728" s="430"/>
      <c r="H728" s="430"/>
      <c r="I728" s="430"/>
      <c r="J728" s="430"/>
      <c r="K728" s="430"/>
      <c r="L728" s="430"/>
      <c r="M728" s="430"/>
      <c r="N728" s="431"/>
    </row>
    <row r="729" spans="2:15">
      <c r="B729" s="432"/>
      <c r="C729" s="433"/>
      <c r="D729" s="433"/>
      <c r="E729" s="433"/>
      <c r="F729" s="433"/>
      <c r="G729" s="433"/>
      <c r="H729" s="433"/>
      <c r="I729" s="433"/>
      <c r="J729" s="433"/>
      <c r="K729" s="433"/>
      <c r="L729" s="433"/>
      <c r="M729" s="433"/>
      <c r="N729" s="434"/>
    </row>
    <row r="730" spans="2:15">
      <c r="B730" s="435"/>
      <c r="C730" s="436" t="s">
        <v>164</v>
      </c>
      <c r="D730" s="437"/>
      <c r="E730" s="438"/>
      <c r="F730" s="438"/>
      <c r="G730" s="438"/>
      <c r="H730" s="436"/>
      <c r="J730" s="439" t="s">
        <v>161</v>
      </c>
      <c r="K730" s="440"/>
      <c r="L730" s="440"/>
      <c r="M730" s="433"/>
      <c r="N730" s="434"/>
    </row>
    <row r="731" spans="2:15">
      <c r="B731" s="441"/>
      <c r="C731" s="442"/>
      <c r="D731" s="437"/>
      <c r="E731" s="438"/>
      <c r="F731" s="438"/>
      <c r="G731" s="438"/>
      <c r="H731" s="436"/>
      <c r="J731" s="440"/>
      <c r="K731" s="440"/>
      <c r="L731" s="440"/>
      <c r="M731" s="433"/>
      <c r="N731" s="434"/>
    </row>
    <row r="732" spans="2:15">
      <c r="B732" s="441"/>
      <c r="C732" s="442"/>
      <c r="D732" s="437"/>
      <c r="E732" s="438"/>
      <c r="F732" s="438"/>
      <c r="G732" s="438"/>
      <c r="H732" s="436"/>
      <c r="J732" s="436"/>
      <c r="K732" s="436"/>
      <c r="L732" s="436"/>
      <c r="M732" s="433"/>
      <c r="N732" s="434"/>
    </row>
    <row r="733" spans="2:15">
      <c r="B733" s="443"/>
      <c r="C733" s="444"/>
      <c r="D733" s="445"/>
      <c r="E733" s="445"/>
      <c r="F733" s="445"/>
      <c r="G733" s="445"/>
      <c r="H733" s="444"/>
      <c r="J733" s="444"/>
      <c r="K733" s="445"/>
      <c r="L733" s="445"/>
      <c r="M733" s="433"/>
      <c r="N733" s="434"/>
    </row>
    <row r="734" spans="2:15">
      <c r="B734" s="443"/>
      <c r="C734" s="444" t="s">
        <v>317</v>
      </c>
      <c r="D734" s="445"/>
      <c r="E734" s="445"/>
      <c r="F734" s="445"/>
      <c r="G734" s="445"/>
      <c r="H734" s="444"/>
      <c r="J734" s="444" t="s">
        <v>209</v>
      </c>
      <c r="K734" s="438"/>
      <c r="L734" s="438"/>
      <c r="M734" s="446"/>
      <c r="N734" s="447"/>
      <c r="O734" s="371"/>
    </row>
    <row r="735" spans="2:15" ht="17.399999999999999" customHeight="1">
      <c r="B735" s="448"/>
      <c r="C735" s="449" t="s">
        <v>166</v>
      </c>
      <c r="D735" s="438"/>
      <c r="E735" s="438"/>
      <c r="F735" s="438"/>
      <c r="G735" s="438"/>
      <c r="H735" s="450"/>
      <c r="J735" s="450" t="s">
        <v>163</v>
      </c>
      <c r="K735" s="433"/>
      <c r="L735" s="433"/>
      <c r="M735" s="433"/>
      <c r="N735" s="434"/>
    </row>
    <row r="736" spans="2:15" ht="17.25" customHeight="1">
      <c r="B736" s="451"/>
      <c r="C736" s="452"/>
      <c r="D736" s="452"/>
      <c r="E736" s="433"/>
      <c r="F736" s="433"/>
      <c r="G736" s="433"/>
      <c r="H736" s="433"/>
      <c r="I736" s="433"/>
      <c r="J736" s="666"/>
      <c r="K736" s="666"/>
      <c r="L736" s="666"/>
      <c r="M736" s="666"/>
      <c r="N736" s="667"/>
      <c r="O736" s="62"/>
    </row>
    <row r="737" spans="2:15" ht="18.75" customHeight="1" thickBot="1">
      <c r="B737" s="670"/>
      <c r="C737" s="671"/>
      <c r="D737" s="671"/>
      <c r="E737" s="453"/>
      <c r="F737" s="453"/>
      <c r="G737" s="453"/>
      <c r="H737" s="453"/>
      <c r="I737" s="453"/>
      <c r="J737" s="668"/>
      <c r="K737" s="668"/>
      <c r="L737" s="668"/>
      <c r="M737" s="668"/>
      <c r="N737" s="669"/>
      <c r="O737" s="62"/>
    </row>
    <row r="739" spans="2:15" ht="14.4" thickBot="1"/>
    <row r="740" spans="2:15">
      <c r="B740" s="356"/>
      <c r="C740" s="357"/>
      <c r="D740" s="357"/>
      <c r="E740" s="357"/>
      <c r="F740" s="357"/>
      <c r="G740" s="357"/>
      <c r="H740" s="357"/>
      <c r="I740" s="357"/>
      <c r="J740" s="357"/>
      <c r="K740" s="357"/>
      <c r="L740" s="357"/>
      <c r="M740" s="357"/>
      <c r="N740" s="358"/>
    </row>
    <row r="741" spans="2:15" ht="23.25" customHeight="1">
      <c r="B741" s="756"/>
      <c r="C741" s="757"/>
      <c r="D741" s="757"/>
      <c r="E741" s="757"/>
      <c r="N741" s="360"/>
    </row>
    <row r="742" spans="2:15">
      <c r="B742" s="353"/>
      <c r="C742" s="361"/>
      <c r="D742" s="354"/>
      <c r="E742" s="361"/>
      <c r="N742" s="360"/>
    </row>
    <row r="743" spans="2:15">
      <c r="B743" s="362"/>
      <c r="C743" s="363"/>
      <c r="D743" s="364"/>
      <c r="E743" s="363"/>
      <c r="N743" s="360"/>
    </row>
    <row r="744" spans="2:15">
      <c r="B744" s="758"/>
      <c r="C744" s="759"/>
      <c r="D744" s="759"/>
      <c r="E744" s="759"/>
      <c r="F744" s="759"/>
      <c r="G744" s="759"/>
      <c r="H744" s="759"/>
      <c r="I744" s="759"/>
      <c r="J744" s="759"/>
      <c r="K744" s="759"/>
      <c r="L744" s="759"/>
      <c r="M744" s="759"/>
      <c r="N744" s="760"/>
      <c r="O744" s="359"/>
    </row>
    <row r="745" spans="2:15" ht="14.4" thickBot="1">
      <c r="B745" s="365"/>
      <c r="N745" s="360"/>
    </row>
    <row r="746" spans="2:15">
      <c r="B746" s="761"/>
      <c r="C746" s="764"/>
      <c r="D746" s="764"/>
      <c r="E746" s="764"/>
      <c r="F746" s="764"/>
      <c r="G746" s="764"/>
      <c r="H746" s="764"/>
      <c r="I746" s="764"/>
      <c r="J746" s="764"/>
      <c r="K746" s="765"/>
      <c r="L746" s="765"/>
      <c r="M746" s="765"/>
      <c r="N746" s="766"/>
      <c r="O746" s="367"/>
    </row>
    <row r="747" spans="2:15">
      <c r="B747" s="762"/>
      <c r="C747" s="742" t="s">
        <v>200</v>
      </c>
      <c r="D747" s="742"/>
      <c r="E747" s="742"/>
      <c r="F747" s="742"/>
      <c r="G747" s="742"/>
      <c r="H747" s="742"/>
      <c r="I747" s="742"/>
      <c r="J747" s="742"/>
      <c r="K747" s="767"/>
      <c r="L747" s="767"/>
      <c r="M747" s="767"/>
      <c r="N747" s="768"/>
      <c r="O747" s="367"/>
    </row>
    <row r="748" spans="2:15">
      <c r="B748" s="762"/>
      <c r="C748" s="742" t="s">
        <v>201</v>
      </c>
      <c r="D748" s="742"/>
      <c r="E748" s="742"/>
      <c r="F748" s="742"/>
      <c r="G748" s="742"/>
      <c r="H748" s="742"/>
      <c r="I748" s="742"/>
      <c r="J748" s="742"/>
      <c r="K748" s="769" t="s">
        <v>38</v>
      </c>
      <c r="L748" s="769"/>
      <c r="M748" s="769"/>
      <c r="N748" s="770"/>
      <c r="O748" s="367"/>
    </row>
    <row r="749" spans="2:15" ht="15" customHeight="1">
      <c r="B749" s="762"/>
      <c r="C749" s="772" t="s">
        <v>202</v>
      </c>
      <c r="D749" s="772"/>
      <c r="E749" s="772"/>
      <c r="F749" s="772"/>
      <c r="G749" s="772"/>
      <c r="H749" s="772"/>
      <c r="I749" s="772"/>
      <c r="J749" s="772"/>
      <c r="K749" s="735"/>
      <c r="L749" s="735"/>
      <c r="M749" s="735"/>
      <c r="N749" s="771"/>
      <c r="O749" s="371"/>
    </row>
    <row r="750" spans="2:15" ht="12.75" customHeight="1">
      <c r="B750" s="762"/>
      <c r="C750" s="772"/>
      <c r="D750" s="772"/>
      <c r="E750" s="772"/>
      <c r="F750" s="772"/>
      <c r="G750" s="772"/>
      <c r="H750" s="772"/>
      <c r="I750" s="772"/>
      <c r="J750" s="772"/>
      <c r="K750" s="769" t="s">
        <v>40</v>
      </c>
      <c r="L750" s="769">
        <v>10</v>
      </c>
      <c r="M750" s="769" t="s">
        <v>41</v>
      </c>
      <c r="N750" s="770">
        <f>$N$12</f>
        <v>13</v>
      </c>
      <c r="O750" s="367"/>
    </row>
    <row r="751" spans="2:15" ht="13.5" customHeight="1">
      <c r="B751" s="762"/>
      <c r="C751" s="772"/>
      <c r="D751" s="772"/>
      <c r="E751" s="772"/>
      <c r="F751" s="772"/>
      <c r="G751" s="772"/>
      <c r="H751" s="772"/>
      <c r="I751" s="772"/>
      <c r="J751" s="772"/>
      <c r="K751" s="769"/>
      <c r="L751" s="769"/>
      <c r="M751" s="769"/>
      <c r="N751" s="770"/>
      <c r="O751" s="367"/>
    </row>
    <row r="752" spans="2:15" ht="14.4" thickBot="1">
      <c r="B752" s="763"/>
      <c r="C752" s="775" t="s">
        <v>42</v>
      </c>
      <c r="D752" s="775"/>
      <c r="E752" s="775"/>
      <c r="F752" s="775"/>
      <c r="G752" s="775"/>
      <c r="H752" s="775"/>
      <c r="I752" s="775"/>
      <c r="J752" s="775"/>
      <c r="K752" s="773"/>
      <c r="L752" s="773"/>
      <c r="M752" s="773"/>
      <c r="N752" s="774"/>
      <c r="O752" s="367"/>
    </row>
    <row r="753" spans="2:15">
      <c r="B753" s="372"/>
      <c r="C753" s="366"/>
      <c r="D753" s="366"/>
      <c r="E753" s="366"/>
      <c r="F753" s="366"/>
      <c r="G753" s="366"/>
      <c r="H753" s="366"/>
      <c r="I753" s="366"/>
      <c r="J753" s="366"/>
      <c r="K753" s="366"/>
      <c r="L753" s="357"/>
      <c r="M753" s="357"/>
      <c r="N753" s="358"/>
    </row>
    <row r="754" spans="2:15">
      <c r="B754" s="373"/>
      <c r="C754" s="368"/>
      <c r="D754" s="368"/>
      <c r="E754" s="368"/>
      <c r="F754" s="368"/>
      <c r="G754" s="368"/>
      <c r="H754" s="368"/>
      <c r="I754" s="368"/>
      <c r="J754" s="368"/>
      <c r="K754" s="735" t="s">
        <v>43</v>
      </c>
      <c r="L754" s="369" t="s">
        <v>44</v>
      </c>
      <c r="M754" s="369" t="s">
        <v>45</v>
      </c>
      <c r="N754" s="370" t="s">
        <v>46</v>
      </c>
      <c r="O754" s="371"/>
    </row>
    <row r="755" spans="2:15">
      <c r="B755" s="373"/>
      <c r="C755" s="368"/>
      <c r="D755" s="368"/>
      <c r="E755" s="368"/>
      <c r="F755" s="368"/>
      <c r="G755" s="368"/>
      <c r="H755" s="368"/>
      <c r="I755" s="368"/>
      <c r="J755" s="368"/>
      <c r="K755" s="735"/>
      <c r="L755" s="63">
        <f>+$L$17</f>
        <v>22</v>
      </c>
      <c r="M755" s="63">
        <f>+$M$17</f>
        <v>9</v>
      </c>
      <c r="N755" s="64">
        <f>+$N$17</f>
        <v>2026</v>
      </c>
      <c r="O755" s="374"/>
    </row>
    <row r="756" spans="2:15" ht="18" customHeight="1">
      <c r="B756" s="741"/>
      <c r="C756" s="742"/>
      <c r="D756" s="742"/>
      <c r="E756" s="742"/>
      <c r="F756" s="368"/>
      <c r="G756" s="368"/>
      <c r="H756" s="368"/>
      <c r="J756" s="368"/>
      <c r="K756" s="62"/>
      <c r="N756" s="65"/>
      <c r="O756" s="374"/>
    </row>
    <row r="757" spans="2:15" ht="31.8" customHeight="1">
      <c r="B757" s="375"/>
      <c r="C757" s="757" t="s">
        <v>264</v>
      </c>
      <c r="D757" s="757"/>
      <c r="E757" s="757"/>
      <c r="F757" s="757"/>
      <c r="G757" s="757"/>
      <c r="H757" s="757"/>
      <c r="I757" s="757"/>
      <c r="J757" s="757"/>
      <c r="K757" s="757"/>
      <c r="L757" s="757"/>
      <c r="M757" s="757"/>
      <c r="N757" s="791"/>
      <c r="O757" s="371"/>
    </row>
    <row r="758" spans="2:15">
      <c r="B758" s="365"/>
      <c r="N758" s="360"/>
    </row>
    <row r="759" spans="2:15" ht="14.4" thickBot="1">
      <c r="B759" s="377"/>
      <c r="C759" s="378"/>
      <c r="D759" s="378"/>
      <c r="E759" s="378"/>
      <c r="F759" s="378"/>
      <c r="G759" s="378"/>
      <c r="H759" s="378"/>
      <c r="I759" s="378"/>
      <c r="J759" s="378"/>
      <c r="K759" s="378"/>
      <c r="L759" s="378"/>
      <c r="M759" s="378"/>
      <c r="N759" s="379"/>
    </row>
    <row r="760" spans="2:15" ht="15" customHeight="1">
      <c r="B760" s="743" t="s">
        <v>49</v>
      </c>
      <c r="C760" s="744"/>
      <c r="D760" s="744"/>
      <c r="E760" s="744"/>
      <c r="F760" s="744"/>
      <c r="G760" s="744"/>
      <c r="H760" s="744"/>
      <c r="I760" s="744"/>
      <c r="J760" s="744"/>
      <c r="K760" s="744"/>
      <c r="L760" s="744"/>
      <c r="M760" s="744"/>
      <c r="N760" s="745"/>
      <c r="O760" s="380"/>
    </row>
    <row r="761" spans="2:15" ht="15" customHeight="1" thickBot="1">
      <c r="B761" s="746"/>
      <c r="C761" s="747"/>
      <c r="D761" s="747"/>
      <c r="E761" s="747"/>
      <c r="F761" s="747"/>
      <c r="G761" s="747"/>
      <c r="H761" s="747"/>
      <c r="I761" s="747"/>
      <c r="J761" s="747"/>
      <c r="K761" s="747"/>
      <c r="L761" s="747"/>
      <c r="M761" s="747"/>
      <c r="N761" s="748"/>
    </row>
    <row r="762" spans="2:15" ht="20.100000000000001" customHeight="1">
      <c r="B762" s="381" t="s">
        <v>50</v>
      </c>
      <c r="C762" s="749" t="s">
        <v>11</v>
      </c>
      <c r="D762" s="749"/>
      <c r="E762" s="749"/>
      <c r="F762" s="749"/>
      <c r="G762" s="749"/>
      <c r="H762" s="749"/>
      <c r="I762" s="749"/>
      <c r="J762" s="749"/>
      <c r="K762" s="749"/>
      <c r="L762" s="750" t="s">
        <v>51</v>
      </c>
      <c r="M762" s="750"/>
      <c r="N762" s="382" t="s">
        <v>13</v>
      </c>
      <c r="O762" s="368"/>
    </row>
    <row r="763" spans="2:15" ht="20.100000000000001" customHeight="1" thickBot="1">
      <c r="B763" s="383" t="str">
        <f>+'PRESUPUESTO OFICIAL (Entidad.)'!D20</f>
        <v>3.4</v>
      </c>
      <c r="C763" s="751" t="str">
        <f>+'PRESUPUESTO OFICIAL (Entidad.)'!E20</f>
        <v>INSTALACIÓN DE PISO EN TABLA EN MADERA (0,20m X 0.03m X 2,30m)</v>
      </c>
      <c r="D763" s="751"/>
      <c r="E763" s="751"/>
      <c r="F763" s="751"/>
      <c r="G763" s="751"/>
      <c r="H763" s="751"/>
      <c r="I763" s="751"/>
      <c r="J763" s="751"/>
      <c r="K763" s="751"/>
      <c r="L763" s="751" t="str">
        <f>+'PRESUPUESTO OFICIAL (Entidad.)'!F20</f>
        <v>UND</v>
      </c>
      <c r="M763" s="751"/>
      <c r="N763" s="384">
        <v>1</v>
      </c>
      <c r="O763" s="385"/>
    </row>
    <row r="764" spans="2:15">
      <c r="B764" s="752" t="str">
        <f>+B682</f>
        <v>I. EQUIPO</v>
      </c>
      <c r="C764" s="753"/>
      <c r="D764" s="753"/>
      <c r="E764" s="753"/>
      <c r="F764" s="753"/>
      <c r="G764" s="753"/>
      <c r="H764" s="753"/>
      <c r="I764" s="753"/>
      <c r="J764" s="753"/>
      <c r="K764" s="753"/>
      <c r="L764" s="753"/>
      <c r="M764" s="753"/>
      <c r="N764" s="754"/>
      <c r="O764" s="354"/>
    </row>
    <row r="765" spans="2:15">
      <c r="B765" s="703"/>
      <c r="C765" s="704"/>
      <c r="D765" s="704"/>
      <c r="E765" s="704"/>
      <c r="F765" s="704"/>
      <c r="G765" s="704"/>
      <c r="H765" s="704"/>
      <c r="I765" s="704"/>
      <c r="J765" s="704"/>
      <c r="K765" s="704"/>
      <c r="L765" s="704"/>
      <c r="M765" s="704"/>
      <c r="N765" s="705"/>
      <c r="O765" s="354"/>
    </row>
    <row r="766" spans="2:15" ht="14.4" thickBot="1">
      <c r="B766" s="706"/>
      <c r="C766" s="707"/>
      <c r="D766" s="707"/>
      <c r="E766" s="707"/>
      <c r="F766" s="707"/>
      <c r="G766" s="707"/>
      <c r="H766" s="707"/>
      <c r="I766" s="707"/>
      <c r="J766" s="707"/>
      <c r="K766" s="707"/>
      <c r="L766" s="707"/>
      <c r="M766" s="707"/>
      <c r="N766" s="708"/>
      <c r="O766" s="354"/>
    </row>
    <row r="767" spans="2:15" ht="20.100000000000001" customHeight="1" thickBot="1">
      <c r="B767" s="709" t="s">
        <v>11</v>
      </c>
      <c r="C767" s="755"/>
      <c r="D767" s="755"/>
      <c r="E767" s="755"/>
      <c r="F767" s="755"/>
      <c r="G767" s="710" t="s">
        <v>53</v>
      </c>
      <c r="H767" s="755"/>
      <c r="I767" s="710" t="s">
        <v>54</v>
      </c>
      <c r="J767" s="710"/>
      <c r="K767" s="386" t="s">
        <v>55</v>
      </c>
      <c r="L767" s="710" t="s">
        <v>56</v>
      </c>
      <c r="M767" s="710"/>
      <c r="N767" s="387" t="s">
        <v>57</v>
      </c>
      <c r="O767" s="368"/>
    </row>
    <row r="768" spans="2:15">
      <c r="B768" s="712" t="s">
        <v>203</v>
      </c>
      <c r="C768" s="713" t="s">
        <v>203</v>
      </c>
      <c r="D768" s="713" t="s">
        <v>203</v>
      </c>
      <c r="E768" s="713" t="s">
        <v>203</v>
      </c>
      <c r="F768" s="713" t="s">
        <v>203</v>
      </c>
      <c r="G768" s="713"/>
      <c r="H768" s="713"/>
      <c r="I768" s="731" t="s">
        <v>204</v>
      </c>
      <c r="J768" s="731" t="s">
        <v>204</v>
      </c>
      <c r="K768" s="388">
        <f>N797</f>
        <v>13304.348571428571</v>
      </c>
      <c r="L768" s="732">
        <v>0.1</v>
      </c>
      <c r="M768" s="732">
        <v>0.1</v>
      </c>
      <c r="N768" s="390">
        <f>K768*L768</f>
        <v>1330.4348571428573</v>
      </c>
      <c r="O768" s="391"/>
    </row>
    <row r="769" spans="2:17">
      <c r="B769" s="733" t="s">
        <v>222</v>
      </c>
      <c r="C769" s="734"/>
      <c r="D769" s="734"/>
      <c r="E769" s="734"/>
      <c r="F769" s="734"/>
      <c r="G769" s="720"/>
      <c r="H769" s="720"/>
      <c r="I769" s="735" t="s">
        <v>205</v>
      </c>
      <c r="J769" s="735" t="s">
        <v>204</v>
      </c>
      <c r="K769" s="392">
        <v>149960</v>
      </c>
      <c r="L769" s="736">
        <f>+L794</f>
        <v>35</v>
      </c>
      <c r="M769" s="735">
        <v>100</v>
      </c>
      <c r="N769" s="390">
        <f>K769/L769</f>
        <v>4284.5714285714284</v>
      </c>
      <c r="O769" s="391"/>
    </row>
    <row r="770" spans="2:17" ht="14.4" thickBot="1">
      <c r="B770" s="715"/>
      <c r="C770" s="716"/>
      <c r="D770" s="716"/>
      <c r="E770" s="716"/>
      <c r="F770" s="716"/>
      <c r="G770" s="716"/>
      <c r="H770" s="716"/>
      <c r="I770" s="716"/>
      <c r="J770" s="716"/>
      <c r="K770" s="395"/>
      <c r="L770" s="786"/>
      <c r="M770" s="786"/>
      <c r="N770" s="396"/>
      <c r="O770" s="391"/>
    </row>
    <row r="771" spans="2:17" ht="14.4" thickBot="1">
      <c r="B771" s="684" t="s">
        <v>58</v>
      </c>
      <c r="C771" s="685"/>
      <c r="D771" s="685"/>
      <c r="E771" s="685"/>
      <c r="F771" s="685"/>
      <c r="G771" s="685"/>
      <c r="H771" s="685"/>
      <c r="I771" s="685"/>
      <c r="J771" s="685"/>
      <c r="K771" s="685"/>
      <c r="L771" s="685"/>
      <c r="M771" s="685"/>
      <c r="N771" s="397">
        <f>SUM(N768:N769)</f>
        <v>5615.0062857142857</v>
      </c>
      <c r="O771" s="398"/>
    </row>
    <row r="772" spans="2:17" ht="13.5" customHeight="1">
      <c r="B772" s="700" t="s">
        <v>59</v>
      </c>
      <c r="C772" s="701"/>
      <c r="D772" s="701"/>
      <c r="E772" s="701"/>
      <c r="F772" s="701"/>
      <c r="G772" s="701"/>
      <c r="H772" s="701"/>
      <c r="I772" s="701"/>
      <c r="J772" s="701"/>
      <c r="K772" s="701"/>
      <c r="L772" s="701"/>
      <c r="M772" s="701"/>
      <c r="N772" s="702"/>
      <c r="O772" s="354"/>
    </row>
    <row r="773" spans="2:17">
      <c r="B773" s="703"/>
      <c r="C773" s="704"/>
      <c r="D773" s="704"/>
      <c r="E773" s="704"/>
      <c r="F773" s="704"/>
      <c r="G773" s="704"/>
      <c r="H773" s="704"/>
      <c r="I773" s="704"/>
      <c r="J773" s="704"/>
      <c r="K773" s="704"/>
      <c r="L773" s="704"/>
      <c r="M773" s="704"/>
      <c r="N773" s="705"/>
      <c r="O773" s="354"/>
    </row>
    <row r="774" spans="2:17" ht="14.4" thickBot="1">
      <c r="B774" s="706"/>
      <c r="C774" s="707"/>
      <c r="D774" s="707"/>
      <c r="E774" s="707"/>
      <c r="F774" s="707"/>
      <c r="G774" s="707"/>
      <c r="H774" s="707"/>
      <c r="I774" s="707"/>
      <c r="J774" s="707"/>
      <c r="K774" s="707"/>
      <c r="L774" s="707"/>
      <c r="M774" s="707"/>
      <c r="N774" s="708"/>
      <c r="O774" s="354"/>
    </row>
    <row r="775" spans="2:17" ht="20.100000000000001" customHeight="1" thickBot="1">
      <c r="B775" s="709" t="s">
        <v>11</v>
      </c>
      <c r="C775" s="710"/>
      <c r="D775" s="710"/>
      <c r="E775" s="710"/>
      <c r="F775" s="710"/>
      <c r="G775" s="710"/>
      <c r="H775" s="710"/>
      <c r="I775" s="710"/>
      <c r="J775" s="386" t="s">
        <v>51</v>
      </c>
      <c r="K775" s="386" t="s">
        <v>13</v>
      </c>
      <c r="L775" s="710" t="s">
        <v>60</v>
      </c>
      <c r="M775" s="710"/>
      <c r="N775" s="387" t="s">
        <v>57</v>
      </c>
      <c r="O775" s="368"/>
    </row>
    <row r="776" spans="2:17">
      <c r="B776" s="721" t="s">
        <v>255</v>
      </c>
      <c r="C776" s="722"/>
      <c r="D776" s="722"/>
      <c r="E776" s="722"/>
      <c r="F776" s="722"/>
      <c r="G776" s="722"/>
      <c r="H776" s="722"/>
      <c r="I776" s="723"/>
      <c r="J776" s="351" t="s">
        <v>254</v>
      </c>
      <c r="K776" s="406">
        <v>0.3</v>
      </c>
      <c r="L776" s="724">
        <f>13200</f>
        <v>13200</v>
      </c>
      <c r="M776" s="725"/>
      <c r="N776" s="400">
        <f>+L776*K776</f>
        <v>3960</v>
      </c>
      <c r="O776" s="391"/>
      <c r="Q776" s="508"/>
    </row>
    <row r="777" spans="2:17">
      <c r="B777" s="726"/>
      <c r="C777" s="727"/>
      <c r="D777" s="727"/>
      <c r="E777" s="727"/>
      <c r="F777" s="727"/>
      <c r="G777" s="727"/>
      <c r="H777" s="727"/>
      <c r="I777" s="728"/>
      <c r="J777" s="369"/>
      <c r="K777" s="494"/>
      <c r="L777" s="729"/>
      <c r="M777" s="730"/>
      <c r="N777" s="400"/>
      <c r="O777" s="391"/>
    </row>
    <row r="778" spans="2:17">
      <c r="B778" s="726"/>
      <c r="C778" s="727"/>
      <c r="D778" s="727"/>
      <c r="E778" s="727"/>
      <c r="F778" s="727"/>
      <c r="G778" s="727"/>
      <c r="H778" s="727"/>
      <c r="I778" s="728"/>
      <c r="J778" s="369"/>
      <c r="K778" s="401"/>
      <c r="L778" s="729"/>
      <c r="M778" s="730"/>
      <c r="N778" s="402"/>
      <c r="O778" s="391"/>
    </row>
    <row r="779" spans="2:17">
      <c r="B779" s="719"/>
      <c r="C779" s="720" t="s">
        <v>206</v>
      </c>
      <c r="D779" s="720" t="s">
        <v>206</v>
      </c>
      <c r="E779" s="720" t="s">
        <v>206</v>
      </c>
      <c r="F779" s="720" t="s">
        <v>206</v>
      </c>
      <c r="G779" s="720" t="s">
        <v>206</v>
      </c>
      <c r="H779" s="720" t="s">
        <v>206</v>
      </c>
      <c r="I779" s="720" t="s">
        <v>206</v>
      </c>
      <c r="J779" s="369"/>
      <c r="K779" s="401"/>
      <c r="L779" s="679"/>
      <c r="M779" s="679">
        <v>6500</v>
      </c>
      <c r="N779" s="393"/>
      <c r="O779" s="391"/>
    </row>
    <row r="780" spans="2:17">
      <c r="B780" s="719"/>
      <c r="C780" s="720"/>
      <c r="D780" s="720"/>
      <c r="E780" s="720"/>
      <c r="F780" s="720"/>
      <c r="G780" s="720"/>
      <c r="H780" s="720"/>
      <c r="I780" s="720"/>
      <c r="J780" s="369"/>
      <c r="K780" s="401"/>
      <c r="L780" s="679"/>
      <c r="M780" s="679"/>
      <c r="N780" s="393"/>
      <c r="O780" s="391"/>
    </row>
    <row r="781" spans="2:17" ht="14.4" thickBot="1">
      <c r="B781" s="715"/>
      <c r="C781" s="716"/>
      <c r="D781" s="716"/>
      <c r="E781" s="716"/>
      <c r="F781" s="716"/>
      <c r="G781" s="716"/>
      <c r="H781" s="716"/>
      <c r="I781" s="716"/>
      <c r="J781" s="403" t="s">
        <v>207</v>
      </c>
      <c r="K781" s="394">
        <v>0.05</v>
      </c>
      <c r="L781" s="683">
        <f>SUM(N776:N780)</f>
        <v>3960</v>
      </c>
      <c r="M781" s="683"/>
      <c r="N781" s="404">
        <f>ROUND(L781*K781,2)</f>
        <v>198</v>
      </c>
      <c r="O781" s="391"/>
    </row>
    <row r="782" spans="2:17" ht="14.4" thickBot="1">
      <c r="B782" s="684" t="s">
        <v>58</v>
      </c>
      <c r="C782" s="685"/>
      <c r="D782" s="685"/>
      <c r="E782" s="685"/>
      <c r="F782" s="685"/>
      <c r="G782" s="685"/>
      <c r="H782" s="685"/>
      <c r="I782" s="685"/>
      <c r="J782" s="685"/>
      <c r="K782" s="685"/>
      <c r="L782" s="685"/>
      <c r="M782" s="685"/>
      <c r="N782" s="397">
        <f>SUM(N776:N781)</f>
        <v>4158</v>
      </c>
      <c r="O782" s="391"/>
    </row>
    <row r="783" spans="2:17">
      <c r="B783" s="700" t="s">
        <v>61</v>
      </c>
      <c r="C783" s="701"/>
      <c r="D783" s="701"/>
      <c r="E783" s="701"/>
      <c r="F783" s="701"/>
      <c r="G783" s="701"/>
      <c r="H783" s="701"/>
      <c r="I783" s="701"/>
      <c r="J783" s="701"/>
      <c r="K783" s="701"/>
      <c r="L783" s="701"/>
      <c r="M783" s="701"/>
      <c r="N783" s="702"/>
      <c r="O783" s="354"/>
    </row>
    <row r="784" spans="2:17">
      <c r="B784" s="703"/>
      <c r="C784" s="704"/>
      <c r="D784" s="704"/>
      <c r="E784" s="704"/>
      <c r="F784" s="704"/>
      <c r="G784" s="704"/>
      <c r="H784" s="704"/>
      <c r="I784" s="704"/>
      <c r="J784" s="704"/>
      <c r="K784" s="704"/>
      <c r="L784" s="704"/>
      <c r="M784" s="704"/>
      <c r="N784" s="705"/>
      <c r="O784" s="354"/>
    </row>
    <row r="785" spans="2:16" ht="14.4" thickBot="1">
      <c r="B785" s="706"/>
      <c r="C785" s="707"/>
      <c r="D785" s="707"/>
      <c r="E785" s="707"/>
      <c r="F785" s="707"/>
      <c r="G785" s="707"/>
      <c r="H785" s="707"/>
      <c r="I785" s="707"/>
      <c r="J785" s="707"/>
      <c r="K785" s="707"/>
      <c r="L785" s="707"/>
      <c r="M785" s="707"/>
      <c r="N785" s="708"/>
      <c r="O785" s="354"/>
    </row>
    <row r="786" spans="2:16" ht="20.100000000000001" customHeight="1" thickBot="1">
      <c r="B786" s="709" t="s">
        <v>62</v>
      </c>
      <c r="C786" s="710"/>
      <c r="D786" s="710"/>
      <c r="E786" s="710"/>
      <c r="F786" s="710"/>
      <c r="G786" s="710"/>
      <c r="H786" s="710"/>
      <c r="I786" s="386" t="s">
        <v>63</v>
      </c>
      <c r="J786" s="386" t="s">
        <v>64</v>
      </c>
      <c r="K786" s="405" t="s">
        <v>65</v>
      </c>
      <c r="L786" s="710" t="s">
        <v>66</v>
      </c>
      <c r="M786" s="710"/>
      <c r="N786" s="387" t="s">
        <v>57</v>
      </c>
      <c r="O786" s="368"/>
    </row>
    <row r="787" spans="2:16">
      <c r="B787" s="712" t="s">
        <v>255</v>
      </c>
      <c r="C787" s="713"/>
      <c r="D787" s="713"/>
      <c r="E787" s="713"/>
      <c r="F787" s="713"/>
      <c r="G787" s="713"/>
      <c r="H787" s="713"/>
      <c r="I787" s="406">
        <f>+K776</f>
        <v>0.3</v>
      </c>
      <c r="J787" s="406">
        <v>6.32</v>
      </c>
      <c r="K787" s="406" t="s">
        <v>239</v>
      </c>
      <c r="L787" s="714">
        <v>350</v>
      </c>
      <c r="M787" s="714"/>
      <c r="N787" s="407">
        <f>+L787*J787*I787</f>
        <v>663.6</v>
      </c>
      <c r="O787" s="391"/>
    </row>
    <row r="788" spans="2:16" ht="14.4" thickBot="1">
      <c r="B788" s="715"/>
      <c r="C788" s="716"/>
      <c r="D788" s="716"/>
      <c r="E788" s="716"/>
      <c r="F788" s="716"/>
      <c r="G788" s="716"/>
      <c r="H788" s="716"/>
      <c r="I788" s="394"/>
      <c r="J788" s="394"/>
      <c r="K788" s="394"/>
      <c r="L788" s="787"/>
      <c r="M788" s="787"/>
      <c r="N788" s="396"/>
      <c r="O788" s="391"/>
    </row>
    <row r="789" spans="2:16" ht="14.4" thickBot="1">
      <c r="B789" s="684" t="s">
        <v>58</v>
      </c>
      <c r="C789" s="685"/>
      <c r="D789" s="685"/>
      <c r="E789" s="685"/>
      <c r="F789" s="685"/>
      <c r="G789" s="685"/>
      <c r="H789" s="685"/>
      <c r="I789" s="685"/>
      <c r="J789" s="685"/>
      <c r="K789" s="685"/>
      <c r="L789" s="685"/>
      <c r="M789" s="685"/>
      <c r="N789" s="408">
        <f>SUM(N787:N788)</f>
        <v>663.6</v>
      </c>
      <c r="O789" s="398"/>
    </row>
    <row r="790" spans="2:16">
      <c r="B790" s="700" t="s">
        <v>67</v>
      </c>
      <c r="C790" s="701"/>
      <c r="D790" s="701"/>
      <c r="E790" s="701"/>
      <c r="F790" s="701"/>
      <c r="G790" s="701"/>
      <c r="H790" s="701"/>
      <c r="I790" s="701"/>
      <c r="J790" s="701"/>
      <c r="K790" s="701"/>
      <c r="L790" s="701"/>
      <c r="M790" s="701"/>
      <c r="N790" s="702"/>
      <c r="O790" s="354"/>
    </row>
    <row r="791" spans="2:16">
      <c r="B791" s="703"/>
      <c r="C791" s="704"/>
      <c r="D791" s="704"/>
      <c r="E791" s="704"/>
      <c r="F791" s="704"/>
      <c r="G791" s="704"/>
      <c r="H791" s="704"/>
      <c r="I791" s="704"/>
      <c r="J791" s="704"/>
      <c r="K791" s="704"/>
      <c r="L791" s="704"/>
      <c r="M791" s="704"/>
      <c r="N791" s="705"/>
      <c r="O791" s="354"/>
    </row>
    <row r="792" spans="2:16" ht="14.4" thickBot="1">
      <c r="B792" s="706"/>
      <c r="C792" s="707"/>
      <c r="D792" s="707"/>
      <c r="E792" s="707"/>
      <c r="F792" s="707"/>
      <c r="G792" s="707"/>
      <c r="H792" s="707"/>
      <c r="I792" s="707"/>
      <c r="J792" s="707"/>
      <c r="K792" s="707"/>
      <c r="L792" s="707"/>
      <c r="M792" s="707"/>
      <c r="N792" s="708"/>
      <c r="O792" s="354"/>
    </row>
    <row r="793" spans="2:16" ht="32.1" customHeight="1" thickBot="1">
      <c r="B793" s="709" t="s">
        <v>68</v>
      </c>
      <c r="C793" s="710"/>
      <c r="D793" s="710"/>
      <c r="E793" s="710"/>
      <c r="F793" s="710"/>
      <c r="G793" s="710"/>
      <c r="H793" s="710"/>
      <c r="I793" s="386" t="s">
        <v>69</v>
      </c>
      <c r="J793" s="409" t="s">
        <v>70</v>
      </c>
      <c r="K793" s="409" t="s">
        <v>71</v>
      </c>
      <c r="L793" s="711" t="s">
        <v>56</v>
      </c>
      <c r="M793" s="711"/>
      <c r="N793" s="410" t="s">
        <v>57</v>
      </c>
      <c r="O793" s="352"/>
    </row>
    <row r="794" spans="2:16">
      <c r="B794" s="717" t="s">
        <v>256</v>
      </c>
      <c r="C794" s="718" t="s">
        <v>208</v>
      </c>
      <c r="D794" s="718" t="s">
        <v>208</v>
      </c>
      <c r="E794" s="718" t="s">
        <v>208</v>
      </c>
      <c r="F794" s="718" t="s">
        <v>208</v>
      </c>
      <c r="G794" s="718" t="s">
        <v>208</v>
      </c>
      <c r="H794" s="718" t="s">
        <v>208</v>
      </c>
      <c r="I794" s="411">
        <f>71433*2</f>
        <v>142866</v>
      </c>
      <c r="J794" s="389">
        <v>0.95</v>
      </c>
      <c r="K794" s="412">
        <f>+I794*(1+J794)</f>
        <v>278588.7</v>
      </c>
      <c r="L794" s="693">
        <v>35</v>
      </c>
      <c r="M794" s="693"/>
      <c r="N794" s="495">
        <f>K794/L794</f>
        <v>7959.6771428571428</v>
      </c>
      <c r="O794" s="413"/>
      <c r="P794" s="414"/>
    </row>
    <row r="795" spans="2:16">
      <c r="B795" s="691" t="s">
        <v>229</v>
      </c>
      <c r="C795" s="692"/>
      <c r="D795" s="692"/>
      <c r="E795" s="692"/>
      <c r="F795" s="692"/>
      <c r="G795" s="692"/>
      <c r="H795" s="692"/>
      <c r="I795" s="415">
        <v>95930</v>
      </c>
      <c r="J795" s="389">
        <v>0.95</v>
      </c>
      <c r="K795" s="412">
        <f>+I795*(1+J795)</f>
        <v>187063.5</v>
      </c>
      <c r="L795" s="693">
        <f>+L794</f>
        <v>35</v>
      </c>
      <c r="M795" s="693"/>
      <c r="N795" s="495">
        <f>K795/L795</f>
        <v>5344.6714285714288</v>
      </c>
      <c r="O795" s="413"/>
      <c r="P795" s="414"/>
    </row>
    <row r="796" spans="2:16" ht="14.4" thickBot="1">
      <c r="B796" s="694"/>
      <c r="C796" s="695"/>
      <c r="D796" s="695"/>
      <c r="E796" s="695"/>
      <c r="F796" s="695"/>
      <c r="G796" s="695"/>
      <c r="H796" s="695"/>
      <c r="I796" s="695"/>
      <c r="J796" s="695"/>
      <c r="K796" s="695"/>
      <c r="L796" s="695"/>
      <c r="M796" s="695"/>
      <c r="N796" s="696"/>
      <c r="O796" s="391"/>
    </row>
    <row r="797" spans="2:16" ht="14.4" thickBot="1">
      <c r="B797" s="684" t="s">
        <v>58</v>
      </c>
      <c r="C797" s="685"/>
      <c r="D797" s="685"/>
      <c r="E797" s="685"/>
      <c r="F797" s="685"/>
      <c r="G797" s="685"/>
      <c r="H797" s="685"/>
      <c r="I797" s="685"/>
      <c r="J797" s="685"/>
      <c r="K797" s="685"/>
      <c r="L797" s="685"/>
      <c r="M797" s="685"/>
      <c r="N797" s="419">
        <f>SUM(N794:N795)</f>
        <v>13304.348571428571</v>
      </c>
      <c r="O797" s="391"/>
      <c r="P797" s="414"/>
    </row>
    <row r="798" spans="2:16" ht="14.4" thickBot="1">
      <c r="B798" s="697"/>
      <c r="C798" s="698"/>
      <c r="D798" s="698"/>
      <c r="E798" s="698"/>
      <c r="F798" s="698"/>
      <c r="G798" s="698"/>
      <c r="H798" s="698"/>
      <c r="I798" s="698"/>
      <c r="J798" s="698"/>
      <c r="K798" s="698"/>
      <c r="L798" s="698"/>
      <c r="M798" s="698"/>
      <c r="N798" s="699"/>
    </row>
    <row r="799" spans="2:16" ht="20.100000000000001" customHeight="1" thickBot="1">
      <c r="B799" s="689" t="s">
        <v>72</v>
      </c>
      <c r="C799" s="690"/>
      <c r="D799" s="690"/>
      <c r="E799" s="690"/>
      <c r="F799" s="690"/>
      <c r="G799" s="690"/>
      <c r="H799" s="690"/>
      <c r="I799" s="690"/>
      <c r="J799" s="690"/>
      <c r="K799" s="690"/>
      <c r="L799" s="690"/>
      <c r="M799" s="690"/>
      <c r="N799" s="420">
        <f>ROUND(N771+N782+N789+N797,0)</f>
        <v>23741</v>
      </c>
      <c r="O799" s="421"/>
    </row>
    <row r="800" spans="2:16">
      <c r="B800" s="700" t="s">
        <v>73</v>
      </c>
      <c r="C800" s="701"/>
      <c r="D800" s="701"/>
      <c r="E800" s="701"/>
      <c r="F800" s="701"/>
      <c r="G800" s="701"/>
      <c r="H800" s="701"/>
      <c r="I800" s="701"/>
      <c r="J800" s="701"/>
      <c r="K800" s="701"/>
      <c r="L800" s="701"/>
      <c r="M800" s="701"/>
      <c r="N800" s="702"/>
      <c r="O800" s="354"/>
    </row>
    <row r="801" spans="2:15">
      <c r="B801" s="703"/>
      <c r="C801" s="704"/>
      <c r="D801" s="704"/>
      <c r="E801" s="704"/>
      <c r="F801" s="704"/>
      <c r="G801" s="704"/>
      <c r="H801" s="704"/>
      <c r="I801" s="704"/>
      <c r="J801" s="704"/>
      <c r="K801" s="704"/>
      <c r="L801" s="704"/>
      <c r="M801" s="704"/>
      <c r="N801" s="705"/>
      <c r="O801" s="354"/>
    </row>
    <row r="802" spans="2:15" ht="14.4" thickBot="1">
      <c r="B802" s="706"/>
      <c r="C802" s="707"/>
      <c r="D802" s="707"/>
      <c r="E802" s="707"/>
      <c r="F802" s="707"/>
      <c r="G802" s="707"/>
      <c r="H802" s="707"/>
      <c r="I802" s="707"/>
      <c r="J802" s="707"/>
      <c r="K802" s="707"/>
      <c r="L802" s="707"/>
      <c r="M802" s="707"/>
      <c r="N802" s="708"/>
      <c r="O802" s="354"/>
    </row>
    <row r="803" spans="2:15" ht="20.100000000000001" customHeight="1" thickBot="1">
      <c r="B803" s="709" t="s">
        <v>74</v>
      </c>
      <c r="C803" s="710"/>
      <c r="D803" s="710"/>
      <c r="E803" s="710"/>
      <c r="F803" s="710"/>
      <c r="G803" s="710"/>
      <c r="H803" s="710"/>
      <c r="I803" s="386"/>
      <c r="J803" s="409"/>
      <c r="K803" s="409" t="s">
        <v>75</v>
      </c>
      <c r="L803" s="711" t="s">
        <v>76</v>
      </c>
      <c r="M803" s="711"/>
      <c r="N803" s="410"/>
      <c r="O803" s="352"/>
    </row>
    <row r="804" spans="2:15">
      <c r="B804" s="672" t="s">
        <v>77</v>
      </c>
      <c r="C804" s="673"/>
      <c r="D804" s="673"/>
      <c r="E804" s="673"/>
      <c r="F804" s="673"/>
      <c r="G804" s="673"/>
      <c r="H804" s="673"/>
      <c r="I804" s="673"/>
      <c r="J804" s="674"/>
      <c r="K804" s="389">
        <v>0.24</v>
      </c>
      <c r="L804" s="675">
        <f>N799*K804</f>
        <v>5697.84</v>
      </c>
      <c r="M804" s="675"/>
      <c r="N804" s="422"/>
      <c r="O804" s="423"/>
    </row>
    <row r="805" spans="2:15">
      <c r="B805" s="676" t="s">
        <v>78</v>
      </c>
      <c r="C805" s="677"/>
      <c r="D805" s="677"/>
      <c r="E805" s="677"/>
      <c r="F805" s="677"/>
      <c r="G805" s="677"/>
      <c r="H805" s="677"/>
      <c r="I805" s="677"/>
      <c r="J805" s="678"/>
      <c r="K805" s="416">
        <v>0.02</v>
      </c>
      <c r="L805" s="679">
        <f>N799*K805</f>
        <v>474.82</v>
      </c>
      <c r="M805" s="679"/>
      <c r="N805" s="424"/>
      <c r="O805" s="423"/>
    </row>
    <row r="806" spans="2:15" ht="14.4" thickBot="1">
      <c r="B806" s="680" t="s">
        <v>79</v>
      </c>
      <c r="C806" s="681"/>
      <c r="D806" s="681"/>
      <c r="E806" s="681"/>
      <c r="F806" s="681"/>
      <c r="G806" s="681"/>
      <c r="H806" s="681"/>
      <c r="I806" s="681"/>
      <c r="J806" s="682"/>
      <c r="K806" s="425">
        <v>7.0000000000000007E-2</v>
      </c>
      <c r="L806" s="683">
        <f>N799*K806</f>
        <v>1661.8700000000001</v>
      </c>
      <c r="M806" s="683"/>
      <c r="N806" s="426"/>
      <c r="O806" s="423"/>
    </row>
    <row r="807" spans="2:15" ht="14.4" thickBot="1">
      <c r="B807" s="684" t="s">
        <v>58</v>
      </c>
      <c r="C807" s="685"/>
      <c r="D807" s="685"/>
      <c r="E807" s="685"/>
      <c r="F807" s="685"/>
      <c r="G807" s="685"/>
      <c r="H807" s="685"/>
      <c r="I807" s="685"/>
      <c r="J807" s="685"/>
      <c r="K807" s="685"/>
      <c r="L807" s="685"/>
      <c r="M807" s="685"/>
      <c r="N807" s="427">
        <f>ROUND(SUM(L804:M806),0)</f>
        <v>7835</v>
      </c>
      <c r="O807" s="428"/>
    </row>
    <row r="808" spans="2:15" ht="14.4" thickBot="1">
      <c r="B808" s="686"/>
      <c r="C808" s="687"/>
      <c r="D808" s="687"/>
      <c r="E808" s="687"/>
      <c r="F808" s="687"/>
      <c r="G808" s="687"/>
      <c r="H808" s="687"/>
      <c r="I808" s="687"/>
      <c r="J808" s="687"/>
      <c r="K808" s="687"/>
      <c r="L808" s="687"/>
      <c r="M808" s="687"/>
      <c r="N808" s="688"/>
    </row>
    <row r="809" spans="2:15" ht="20.100000000000001" customHeight="1" thickBot="1">
      <c r="B809" s="689" t="s">
        <v>80</v>
      </c>
      <c r="C809" s="690"/>
      <c r="D809" s="690"/>
      <c r="E809" s="690"/>
      <c r="F809" s="690"/>
      <c r="G809" s="690"/>
      <c r="H809" s="690"/>
      <c r="I809" s="690"/>
      <c r="J809" s="690"/>
      <c r="K809" s="690"/>
      <c r="L809" s="690"/>
      <c r="M809" s="690"/>
      <c r="N809" s="420">
        <f>N799+N807</f>
        <v>31576</v>
      </c>
      <c r="O809" s="428"/>
    </row>
    <row r="810" spans="2:15">
      <c r="B810" s="429"/>
      <c r="C810" s="430"/>
      <c r="D810" s="430"/>
      <c r="E810" s="430"/>
      <c r="F810" s="430"/>
      <c r="G810" s="430"/>
      <c r="H810" s="430"/>
      <c r="I810" s="430"/>
      <c r="J810" s="430"/>
      <c r="K810" s="430"/>
      <c r="L810" s="430"/>
      <c r="M810" s="430"/>
      <c r="N810" s="431"/>
    </row>
    <row r="811" spans="2:15">
      <c r="B811" s="432"/>
      <c r="C811" s="433"/>
      <c r="D811" s="433"/>
      <c r="E811" s="433"/>
      <c r="F811" s="433"/>
      <c r="G811" s="433"/>
      <c r="H811" s="433"/>
      <c r="I811" s="433"/>
      <c r="J811" s="433"/>
      <c r="K811" s="433"/>
      <c r="L811" s="433"/>
      <c r="M811" s="433"/>
      <c r="N811" s="434"/>
    </row>
    <row r="812" spans="2:15">
      <c r="B812" s="435"/>
      <c r="C812" s="436" t="s">
        <v>164</v>
      </c>
      <c r="D812" s="437"/>
      <c r="E812" s="438"/>
      <c r="F812" s="438"/>
      <c r="G812" s="438"/>
      <c r="H812" s="436"/>
      <c r="J812" s="439" t="s">
        <v>161</v>
      </c>
      <c r="K812" s="440"/>
      <c r="L812" s="440"/>
      <c r="M812" s="433"/>
      <c r="N812" s="434"/>
    </row>
    <row r="813" spans="2:15">
      <c r="B813" s="441"/>
      <c r="C813" s="442"/>
      <c r="D813" s="437"/>
      <c r="E813" s="438"/>
      <c r="F813" s="438"/>
      <c r="G813" s="438"/>
      <c r="H813" s="436"/>
      <c r="J813" s="440"/>
      <c r="K813" s="440"/>
      <c r="L813" s="440"/>
      <c r="M813" s="433"/>
      <c r="N813" s="434"/>
    </row>
    <row r="814" spans="2:15">
      <c r="B814" s="441"/>
      <c r="C814" s="442"/>
      <c r="D814" s="437"/>
      <c r="E814" s="438"/>
      <c r="F814" s="438"/>
      <c r="G814" s="438"/>
      <c r="H814" s="436"/>
      <c r="J814" s="436"/>
      <c r="K814" s="436"/>
      <c r="L814" s="436"/>
      <c r="M814" s="433"/>
      <c r="N814" s="434"/>
    </row>
    <row r="815" spans="2:15">
      <c r="B815" s="443"/>
      <c r="C815" s="444"/>
      <c r="D815" s="445"/>
      <c r="E815" s="445"/>
      <c r="F815" s="445"/>
      <c r="G815" s="445"/>
      <c r="H815" s="444"/>
      <c r="J815" s="444"/>
      <c r="K815" s="445"/>
      <c r="L815" s="445"/>
      <c r="M815" s="433"/>
      <c r="N815" s="434"/>
    </row>
    <row r="816" spans="2:15">
      <c r="B816" s="443"/>
      <c r="C816" s="444" t="s">
        <v>317</v>
      </c>
      <c r="D816" s="445"/>
      <c r="E816" s="445"/>
      <c r="F816" s="445"/>
      <c r="G816" s="445"/>
      <c r="H816" s="444"/>
      <c r="J816" s="444" t="s">
        <v>209</v>
      </c>
      <c r="K816" s="438"/>
      <c r="L816" s="438"/>
      <c r="M816" s="446"/>
      <c r="N816" s="447"/>
      <c r="O816" s="371"/>
    </row>
    <row r="817" spans="2:15" ht="17.399999999999999" customHeight="1">
      <c r="B817" s="448"/>
      <c r="C817" s="449" t="s">
        <v>166</v>
      </c>
      <c r="D817" s="438"/>
      <c r="E817" s="438"/>
      <c r="F817" s="438"/>
      <c r="G817" s="438"/>
      <c r="H817" s="450"/>
      <c r="J817" s="450" t="s">
        <v>163</v>
      </c>
      <c r="K817" s="433"/>
      <c r="L817" s="433"/>
      <c r="M817" s="433"/>
      <c r="N817" s="434"/>
    </row>
    <row r="818" spans="2:15" ht="17.25" customHeight="1">
      <c r="B818" s="451"/>
      <c r="C818" s="452"/>
      <c r="D818" s="452"/>
      <c r="E818" s="433"/>
      <c r="F818" s="433"/>
      <c r="G818" s="433"/>
      <c r="H818" s="433"/>
      <c r="I818" s="433"/>
      <c r="J818" s="666"/>
      <c r="K818" s="666"/>
      <c r="L818" s="666"/>
      <c r="M818" s="666"/>
      <c r="N818" s="667"/>
      <c r="O818" s="62"/>
    </row>
    <row r="819" spans="2:15" ht="18.75" customHeight="1" thickBot="1">
      <c r="B819" s="670"/>
      <c r="C819" s="671"/>
      <c r="D819" s="671"/>
      <c r="E819" s="453"/>
      <c r="F819" s="453"/>
      <c r="G819" s="453"/>
      <c r="H819" s="453"/>
      <c r="I819" s="453"/>
      <c r="J819" s="668"/>
      <c r="K819" s="668"/>
      <c r="L819" s="668"/>
      <c r="M819" s="668"/>
      <c r="N819" s="669"/>
      <c r="O819" s="62"/>
    </row>
    <row r="821" spans="2:15" ht="14.4" thickBot="1"/>
    <row r="822" spans="2:15">
      <c r="B822" s="356"/>
      <c r="C822" s="357"/>
      <c r="D822" s="357"/>
      <c r="E822" s="357"/>
      <c r="F822" s="357"/>
      <c r="G822" s="357"/>
      <c r="H822" s="357"/>
      <c r="I822" s="357"/>
      <c r="J822" s="357"/>
      <c r="K822" s="357"/>
      <c r="L822" s="357"/>
      <c r="M822" s="357"/>
      <c r="N822" s="358"/>
    </row>
    <row r="823" spans="2:15" ht="23.25" customHeight="1">
      <c r="B823" s="756"/>
      <c r="C823" s="757"/>
      <c r="D823" s="757"/>
      <c r="E823" s="757"/>
      <c r="N823" s="360"/>
    </row>
    <row r="824" spans="2:15">
      <c r="B824" s="353"/>
      <c r="C824" s="361"/>
      <c r="D824" s="354"/>
      <c r="E824" s="361"/>
      <c r="N824" s="360"/>
    </row>
    <row r="825" spans="2:15">
      <c r="B825" s="362"/>
      <c r="C825" s="363"/>
      <c r="D825" s="364"/>
      <c r="E825" s="363"/>
      <c r="N825" s="360"/>
    </row>
    <row r="826" spans="2:15">
      <c r="B826" s="758"/>
      <c r="C826" s="759"/>
      <c r="D826" s="759"/>
      <c r="E826" s="759"/>
      <c r="F826" s="759"/>
      <c r="G826" s="759"/>
      <c r="H826" s="759"/>
      <c r="I826" s="759"/>
      <c r="J826" s="759"/>
      <c r="K826" s="759"/>
      <c r="L826" s="759"/>
      <c r="M826" s="759"/>
      <c r="N826" s="760"/>
      <c r="O826" s="359"/>
    </row>
    <row r="827" spans="2:15" ht="14.4" thickBot="1">
      <c r="B827" s="365"/>
      <c r="N827" s="360"/>
    </row>
    <row r="828" spans="2:15">
      <c r="B828" s="761"/>
      <c r="C828" s="764"/>
      <c r="D828" s="764"/>
      <c r="E828" s="764"/>
      <c r="F828" s="764"/>
      <c r="G828" s="764"/>
      <c r="H828" s="764"/>
      <c r="I828" s="764"/>
      <c r="J828" s="764"/>
      <c r="K828" s="765"/>
      <c r="L828" s="765"/>
      <c r="M828" s="765"/>
      <c r="N828" s="766"/>
      <c r="O828" s="367"/>
    </row>
    <row r="829" spans="2:15">
      <c r="B829" s="762"/>
      <c r="C829" s="742" t="s">
        <v>200</v>
      </c>
      <c r="D829" s="742"/>
      <c r="E829" s="742"/>
      <c r="F829" s="742"/>
      <c r="G829" s="742"/>
      <c r="H829" s="742"/>
      <c r="I829" s="742"/>
      <c r="J829" s="742"/>
      <c r="K829" s="767"/>
      <c r="L829" s="767"/>
      <c r="M829" s="767"/>
      <c r="N829" s="768"/>
      <c r="O829" s="367"/>
    </row>
    <row r="830" spans="2:15">
      <c r="B830" s="762"/>
      <c r="C830" s="742" t="s">
        <v>201</v>
      </c>
      <c r="D830" s="742"/>
      <c r="E830" s="742"/>
      <c r="F830" s="742"/>
      <c r="G830" s="742"/>
      <c r="H830" s="742"/>
      <c r="I830" s="742"/>
      <c r="J830" s="742"/>
      <c r="K830" s="769" t="s">
        <v>38</v>
      </c>
      <c r="L830" s="769"/>
      <c r="M830" s="769"/>
      <c r="N830" s="770"/>
      <c r="O830" s="367"/>
    </row>
    <row r="831" spans="2:15" ht="15" customHeight="1">
      <c r="B831" s="762"/>
      <c r="C831" s="772" t="s">
        <v>202</v>
      </c>
      <c r="D831" s="772"/>
      <c r="E831" s="772"/>
      <c r="F831" s="772"/>
      <c r="G831" s="772"/>
      <c r="H831" s="772"/>
      <c r="I831" s="772"/>
      <c r="J831" s="772"/>
      <c r="K831" s="735"/>
      <c r="L831" s="735"/>
      <c r="M831" s="735"/>
      <c r="N831" s="771"/>
      <c r="O831" s="371"/>
    </row>
    <row r="832" spans="2:15" ht="12.75" customHeight="1">
      <c r="B832" s="762"/>
      <c r="C832" s="772"/>
      <c r="D832" s="772"/>
      <c r="E832" s="772"/>
      <c r="F832" s="772"/>
      <c r="G832" s="772"/>
      <c r="H832" s="772"/>
      <c r="I832" s="772"/>
      <c r="J832" s="772"/>
      <c r="K832" s="769" t="s">
        <v>40</v>
      </c>
      <c r="L832" s="769">
        <v>11</v>
      </c>
      <c r="M832" s="769" t="s">
        <v>41</v>
      </c>
      <c r="N832" s="770">
        <f>$N$12</f>
        <v>13</v>
      </c>
      <c r="O832" s="367"/>
    </row>
    <row r="833" spans="2:15" ht="13.5" customHeight="1">
      <c r="B833" s="762"/>
      <c r="C833" s="772"/>
      <c r="D833" s="772"/>
      <c r="E833" s="772"/>
      <c r="F833" s="772"/>
      <c r="G833" s="772"/>
      <c r="H833" s="772"/>
      <c r="I833" s="772"/>
      <c r="J833" s="772"/>
      <c r="K833" s="769"/>
      <c r="L833" s="769"/>
      <c r="M833" s="769"/>
      <c r="N833" s="770"/>
      <c r="O833" s="367"/>
    </row>
    <row r="834" spans="2:15" ht="14.4" thickBot="1">
      <c r="B834" s="763"/>
      <c r="C834" s="775" t="s">
        <v>42</v>
      </c>
      <c r="D834" s="775"/>
      <c r="E834" s="775"/>
      <c r="F834" s="775"/>
      <c r="G834" s="775"/>
      <c r="H834" s="775"/>
      <c r="I834" s="775"/>
      <c r="J834" s="775"/>
      <c r="K834" s="773"/>
      <c r="L834" s="773"/>
      <c r="M834" s="773"/>
      <c r="N834" s="774"/>
      <c r="O834" s="367"/>
    </row>
    <row r="835" spans="2:15">
      <c r="B835" s="372"/>
      <c r="C835" s="366"/>
      <c r="D835" s="366"/>
      <c r="E835" s="366"/>
      <c r="F835" s="366"/>
      <c r="G835" s="366"/>
      <c r="H835" s="366"/>
      <c r="I835" s="366"/>
      <c r="J835" s="366"/>
      <c r="K835" s="366"/>
      <c r="L835" s="357"/>
      <c r="M835" s="357"/>
      <c r="N835" s="358"/>
    </row>
    <row r="836" spans="2:15">
      <c r="B836" s="373"/>
      <c r="C836" s="368"/>
      <c r="D836" s="368"/>
      <c r="E836" s="368"/>
      <c r="F836" s="368"/>
      <c r="G836" s="368"/>
      <c r="H836" s="368"/>
      <c r="I836" s="368"/>
      <c r="J836" s="368"/>
      <c r="K836" s="735" t="s">
        <v>43</v>
      </c>
      <c r="L836" s="369" t="s">
        <v>44</v>
      </c>
      <c r="M836" s="369" t="s">
        <v>45</v>
      </c>
      <c r="N836" s="370" t="s">
        <v>46</v>
      </c>
      <c r="O836" s="371"/>
    </row>
    <row r="837" spans="2:15">
      <c r="B837" s="373"/>
      <c r="C837" s="368"/>
      <c r="D837" s="368"/>
      <c r="E837" s="368"/>
      <c r="F837" s="368"/>
      <c r="G837" s="368"/>
      <c r="H837" s="368"/>
      <c r="I837" s="368"/>
      <c r="J837" s="368"/>
      <c r="K837" s="735"/>
      <c r="L837" s="63">
        <f>+$L$17</f>
        <v>22</v>
      </c>
      <c r="M837" s="63">
        <f>+$M$17</f>
        <v>9</v>
      </c>
      <c r="N837" s="64">
        <f>+$N$17</f>
        <v>2026</v>
      </c>
      <c r="O837" s="374"/>
    </row>
    <row r="838" spans="2:15" ht="18" customHeight="1">
      <c r="B838" s="741"/>
      <c r="C838" s="742"/>
      <c r="D838" s="742"/>
      <c r="E838" s="742"/>
      <c r="F838" s="368"/>
      <c r="G838" s="368"/>
      <c r="H838" s="368"/>
      <c r="J838" s="368"/>
      <c r="K838" s="62"/>
      <c r="N838" s="65"/>
      <c r="O838" s="374"/>
    </row>
    <row r="839" spans="2:15" ht="37.799999999999997" customHeight="1">
      <c r="B839" s="375"/>
      <c r="C839" s="757" t="s">
        <v>264</v>
      </c>
      <c r="D839" s="757"/>
      <c r="E839" s="757"/>
      <c r="F839" s="757"/>
      <c r="G839" s="757"/>
      <c r="H839" s="757"/>
      <c r="I839" s="757"/>
      <c r="J839" s="757"/>
      <c r="K839" s="757"/>
      <c r="L839" s="757"/>
      <c r="M839" s="757"/>
      <c r="N839" s="791"/>
      <c r="O839" s="371"/>
    </row>
    <row r="840" spans="2:15">
      <c r="B840" s="365"/>
      <c r="N840" s="360"/>
    </row>
    <row r="841" spans="2:15" ht="14.4" thickBot="1">
      <c r="B841" s="377"/>
      <c r="C841" s="378"/>
      <c r="D841" s="378"/>
      <c r="E841" s="378"/>
      <c r="F841" s="378"/>
      <c r="G841" s="378"/>
      <c r="H841" s="378"/>
      <c r="I841" s="378"/>
      <c r="J841" s="378"/>
      <c r="K841" s="378"/>
      <c r="L841" s="378"/>
      <c r="M841" s="378"/>
      <c r="N841" s="379"/>
    </row>
    <row r="842" spans="2:15" ht="15" customHeight="1">
      <c r="B842" s="743" t="s">
        <v>49</v>
      </c>
      <c r="C842" s="744"/>
      <c r="D842" s="744"/>
      <c r="E842" s="744"/>
      <c r="F842" s="744"/>
      <c r="G842" s="744"/>
      <c r="H842" s="744"/>
      <c r="I842" s="744"/>
      <c r="J842" s="744"/>
      <c r="K842" s="744"/>
      <c r="L842" s="744"/>
      <c r="M842" s="744"/>
      <c r="N842" s="745"/>
      <c r="O842" s="380"/>
    </row>
    <row r="843" spans="2:15" ht="15" customHeight="1" thickBot="1">
      <c r="B843" s="746"/>
      <c r="C843" s="747"/>
      <c r="D843" s="747"/>
      <c r="E843" s="747"/>
      <c r="F843" s="747"/>
      <c r="G843" s="747"/>
      <c r="H843" s="747"/>
      <c r="I843" s="747"/>
      <c r="J843" s="747"/>
      <c r="K843" s="747"/>
      <c r="L843" s="747"/>
      <c r="M843" s="747"/>
      <c r="N843" s="748"/>
    </row>
    <row r="844" spans="2:15" ht="20.100000000000001" customHeight="1">
      <c r="B844" s="381" t="s">
        <v>50</v>
      </c>
      <c r="C844" s="749" t="s">
        <v>11</v>
      </c>
      <c r="D844" s="749"/>
      <c r="E844" s="749"/>
      <c r="F844" s="749"/>
      <c r="G844" s="749"/>
      <c r="H844" s="749"/>
      <c r="I844" s="749"/>
      <c r="J844" s="749"/>
      <c r="K844" s="749"/>
      <c r="L844" s="750" t="s">
        <v>51</v>
      </c>
      <c r="M844" s="750"/>
      <c r="N844" s="382" t="s">
        <v>13</v>
      </c>
      <c r="O844" s="368"/>
    </row>
    <row r="845" spans="2:15" ht="20.100000000000001" customHeight="1" thickBot="1">
      <c r="B845" s="383" t="str">
        <f>+'PRESUPUESTO OFICIAL (Entidad.)'!D21</f>
        <v>3.5</v>
      </c>
      <c r="C845" s="751" t="str">
        <f>+'PRESUPUESTO OFICIAL (Entidad.)'!E21</f>
        <v>REPOSICIÓN DE PENDOLONES EN VARILLA LISA DE ACERO LONG. PROM= 2,5 MTS</v>
      </c>
      <c r="D845" s="751"/>
      <c r="E845" s="751"/>
      <c r="F845" s="751"/>
      <c r="G845" s="751"/>
      <c r="H845" s="751"/>
      <c r="I845" s="751"/>
      <c r="J845" s="751"/>
      <c r="K845" s="751"/>
      <c r="L845" s="751" t="str">
        <f>+'PRESUPUESTO OFICIAL (Entidad.)'!F21</f>
        <v>UND</v>
      </c>
      <c r="M845" s="751"/>
      <c r="N845" s="384">
        <v>1</v>
      </c>
      <c r="O845" s="385"/>
    </row>
    <row r="846" spans="2:15">
      <c r="B846" s="752" t="str">
        <f>+B764</f>
        <v>I. EQUIPO</v>
      </c>
      <c r="C846" s="753"/>
      <c r="D846" s="753"/>
      <c r="E846" s="753"/>
      <c r="F846" s="753"/>
      <c r="G846" s="753"/>
      <c r="H846" s="753"/>
      <c r="I846" s="753"/>
      <c r="J846" s="753"/>
      <c r="K846" s="753"/>
      <c r="L846" s="753"/>
      <c r="M846" s="753"/>
      <c r="N846" s="754"/>
      <c r="O846" s="354"/>
    </row>
    <row r="847" spans="2:15">
      <c r="B847" s="703"/>
      <c r="C847" s="704"/>
      <c r="D847" s="704"/>
      <c r="E847" s="704"/>
      <c r="F847" s="704"/>
      <c r="G847" s="704"/>
      <c r="H847" s="704"/>
      <c r="I847" s="704"/>
      <c r="J847" s="704"/>
      <c r="K847" s="704"/>
      <c r="L847" s="704"/>
      <c r="M847" s="704"/>
      <c r="N847" s="705"/>
      <c r="O847" s="354"/>
    </row>
    <row r="848" spans="2:15" ht="14.4" thickBot="1">
      <c r="B848" s="706"/>
      <c r="C848" s="707"/>
      <c r="D848" s="707"/>
      <c r="E848" s="707"/>
      <c r="F848" s="707"/>
      <c r="G848" s="707"/>
      <c r="H848" s="707"/>
      <c r="I848" s="707"/>
      <c r="J848" s="707"/>
      <c r="K848" s="707"/>
      <c r="L848" s="707"/>
      <c r="M848" s="707"/>
      <c r="N848" s="708"/>
      <c r="O848" s="354"/>
    </row>
    <row r="849" spans="2:17" ht="20.100000000000001" customHeight="1" thickBot="1">
      <c r="B849" s="709" t="s">
        <v>11</v>
      </c>
      <c r="C849" s="755"/>
      <c r="D849" s="755"/>
      <c r="E849" s="755"/>
      <c r="F849" s="755"/>
      <c r="G849" s="710" t="s">
        <v>53</v>
      </c>
      <c r="H849" s="755"/>
      <c r="I849" s="710" t="s">
        <v>54</v>
      </c>
      <c r="J849" s="710"/>
      <c r="K849" s="386" t="s">
        <v>55</v>
      </c>
      <c r="L849" s="710" t="s">
        <v>56</v>
      </c>
      <c r="M849" s="710"/>
      <c r="N849" s="387" t="s">
        <v>57</v>
      </c>
      <c r="O849" s="368"/>
    </row>
    <row r="850" spans="2:17">
      <c r="B850" s="712" t="s">
        <v>203</v>
      </c>
      <c r="C850" s="713" t="s">
        <v>203</v>
      </c>
      <c r="D850" s="713" t="s">
        <v>203</v>
      </c>
      <c r="E850" s="713" t="s">
        <v>203</v>
      </c>
      <c r="F850" s="713" t="s">
        <v>203</v>
      </c>
      <c r="G850" s="713"/>
      <c r="H850" s="713"/>
      <c r="I850" s="731" t="s">
        <v>204</v>
      </c>
      <c r="J850" s="731" t="s">
        <v>204</v>
      </c>
      <c r="K850" s="388">
        <f>N879</f>
        <v>14551.63125</v>
      </c>
      <c r="L850" s="732">
        <v>0.1</v>
      </c>
      <c r="M850" s="732">
        <v>0.1</v>
      </c>
      <c r="N850" s="390">
        <f>K850*L850</f>
        <v>1455.163125</v>
      </c>
      <c r="O850" s="391"/>
    </row>
    <row r="851" spans="2:17">
      <c r="B851" s="733" t="s">
        <v>222</v>
      </c>
      <c r="C851" s="734"/>
      <c r="D851" s="734"/>
      <c r="E851" s="734"/>
      <c r="F851" s="734"/>
      <c r="G851" s="720"/>
      <c r="H851" s="720"/>
      <c r="I851" s="735" t="s">
        <v>205</v>
      </c>
      <c r="J851" s="735" t="s">
        <v>204</v>
      </c>
      <c r="K851" s="392">
        <v>149960</v>
      </c>
      <c r="L851" s="736">
        <f>+L876</f>
        <v>32</v>
      </c>
      <c r="M851" s="735">
        <v>100</v>
      </c>
      <c r="N851" s="390">
        <f>K851/L851</f>
        <v>4686.25</v>
      </c>
      <c r="O851" s="391"/>
    </row>
    <row r="852" spans="2:17" ht="14.4" thickBot="1">
      <c r="B852" s="715"/>
      <c r="C852" s="716"/>
      <c r="D852" s="716"/>
      <c r="E852" s="716"/>
      <c r="F852" s="716"/>
      <c r="G852" s="716"/>
      <c r="H852" s="716"/>
      <c r="I852" s="716"/>
      <c r="J852" s="716"/>
      <c r="K852" s="395"/>
      <c r="L852" s="786"/>
      <c r="M852" s="786"/>
      <c r="N852" s="396"/>
      <c r="O852" s="391"/>
    </row>
    <row r="853" spans="2:17" ht="14.4" thickBot="1">
      <c r="B853" s="684" t="s">
        <v>58</v>
      </c>
      <c r="C853" s="685"/>
      <c r="D853" s="685"/>
      <c r="E853" s="685"/>
      <c r="F853" s="685"/>
      <c r="G853" s="685"/>
      <c r="H853" s="685"/>
      <c r="I853" s="685"/>
      <c r="J853" s="685"/>
      <c r="K853" s="685"/>
      <c r="L853" s="685"/>
      <c r="M853" s="685"/>
      <c r="N853" s="397">
        <f>SUM(N850:N851)</f>
        <v>6141.413125</v>
      </c>
      <c r="O853" s="398"/>
    </row>
    <row r="854" spans="2:17" ht="13.5" customHeight="1">
      <c r="B854" s="700" t="s">
        <v>59</v>
      </c>
      <c r="C854" s="701"/>
      <c r="D854" s="701"/>
      <c r="E854" s="701"/>
      <c r="F854" s="701"/>
      <c r="G854" s="701"/>
      <c r="H854" s="701"/>
      <c r="I854" s="701"/>
      <c r="J854" s="701"/>
      <c r="K854" s="701"/>
      <c r="L854" s="701"/>
      <c r="M854" s="701"/>
      <c r="N854" s="702"/>
      <c r="O854" s="354"/>
    </row>
    <row r="855" spans="2:17">
      <c r="B855" s="703"/>
      <c r="C855" s="704"/>
      <c r="D855" s="704"/>
      <c r="E855" s="704"/>
      <c r="F855" s="704"/>
      <c r="G855" s="704"/>
      <c r="H855" s="704"/>
      <c r="I855" s="704"/>
      <c r="J855" s="704"/>
      <c r="K855" s="704"/>
      <c r="L855" s="704"/>
      <c r="M855" s="704"/>
      <c r="N855" s="705"/>
      <c r="O855" s="354"/>
    </row>
    <row r="856" spans="2:17" ht="14.4" thickBot="1">
      <c r="B856" s="706"/>
      <c r="C856" s="707"/>
      <c r="D856" s="707"/>
      <c r="E856" s="707"/>
      <c r="F856" s="707"/>
      <c r="G856" s="707"/>
      <c r="H856" s="707"/>
      <c r="I856" s="707"/>
      <c r="J856" s="707"/>
      <c r="K856" s="707"/>
      <c r="L856" s="707"/>
      <c r="M856" s="707"/>
      <c r="N856" s="708"/>
      <c r="O856" s="354"/>
    </row>
    <row r="857" spans="2:17" ht="20.100000000000001" customHeight="1" thickBot="1">
      <c r="B857" s="709" t="s">
        <v>11</v>
      </c>
      <c r="C857" s="710"/>
      <c r="D857" s="710"/>
      <c r="E857" s="710"/>
      <c r="F857" s="710"/>
      <c r="G857" s="710"/>
      <c r="H857" s="710"/>
      <c r="I857" s="710"/>
      <c r="J857" s="386" t="s">
        <v>51</v>
      </c>
      <c r="K857" s="386" t="s">
        <v>13</v>
      </c>
      <c r="L857" s="710" t="s">
        <v>60</v>
      </c>
      <c r="M857" s="710"/>
      <c r="N857" s="387" t="s">
        <v>57</v>
      </c>
      <c r="O857" s="368"/>
    </row>
    <row r="858" spans="2:17">
      <c r="B858" s="721" t="s">
        <v>276</v>
      </c>
      <c r="C858" s="722"/>
      <c r="D858" s="722"/>
      <c r="E858" s="722"/>
      <c r="F858" s="722"/>
      <c r="G858" s="722"/>
      <c r="H858" s="722"/>
      <c r="I858" s="723"/>
      <c r="J858" s="351" t="s">
        <v>91</v>
      </c>
      <c r="K858" s="406">
        <v>2.5</v>
      </c>
      <c r="L858" s="724">
        <f>15840*1.14</f>
        <v>18057.599999999999</v>
      </c>
      <c r="M858" s="725"/>
      <c r="N858" s="400">
        <f>+L858*K858</f>
        <v>45144</v>
      </c>
      <c r="O858" s="391"/>
      <c r="Q858" s="508"/>
    </row>
    <row r="859" spans="2:17">
      <c r="B859" s="726" t="s">
        <v>275</v>
      </c>
      <c r="C859" s="727"/>
      <c r="D859" s="727"/>
      <c r="E859" s="727"/>
      <c r="F859" s="727"/>
      <c r="G859" s="727"/>
      <c r="H859" s="727"/>
      <c r="I859" s="728"/>
      <c r="J859" s="369" t="s">
        <v>95</v>
      </c>
      <c r="K859" s="494">
        <v>1</v>
      </c>
      <c r="L859" s="729">
        <f>2850*1.14</f>
        <v>3248.9999999999995</v>
      </c>
      <c r="M859" s="730"/>
      <c r="N859" s="400">
        <f>+L859*K859</f>
        <v>3248.9999999999995</v>
      </c>
      <c r="O859" s="391"/>
    </row>
    <row r="860" spans="2:17">
      <c r="B860" s="726"/>
      <c r="C860" s="727"/>
      <c r="D860" s="727"/>
      <c r="E860" s="727"/>
      <c r="F860" s="727"/>
      <c r="G860" s="727"/>
      <c r="H860" s="727"/>
      <c r="I860" s="728"/>
      <c r="J860" s="369"/>
      <c r="K860" s="401"/>
      <c r="L860" s="729"/>
      <c r="M860" s="730"/>
      <c r="N860" s="402"/>
      <c r="O860" s="391"/>
    </row>
    <row r="861" spans="2:17">
      <c r="B861" s="719"/>
      <c r="C861" s="720" t="s">
        <v>206</v>
      </c>
      <c r="D861" s="720" t="s">
        <v>206</v>
      </c>
      <c r="E861" s="720" t="s">
        <v>206</v>
      </c>
      <c r="F861" s="720" t="s">
        <v>206</v>
      </c>
      <c r="G861" s="720" t="s">
        <v>206</v>
      </c>
      <c r="H861" s="720" t="s">
        <v>206</v>
      </c>
      <c r="I861" s="720" t="s">
        <v>206</v>
      </c>
      <c r="J861" s="369"/>
      <c r="K861" s="401"/>
      <c r="L861" s="679"/>
      <c r="M861" s="679">
        <v>6500</v>
      </c>
      <c r="N861" s="393"/>
      <c r="O861" s="391"/>
    </row>
    <row r="862" spans="2:17">
      <c r="B862" s="719"/>
      <c r="C862" s="720"/>
      <c r="D862" s="720"/>
      <c r="E862" s="720"/>
      <c r="F862" s="720"/>
      <c r="G862" s="720"/>
      <c r="H862" s="720"/>
      <c r="I862" s="720"/>
      <c r="J862" s="369"/>
      <c r="K862" s="401"/>
      <c r="L862" s="679"/>
      <c r="M862" s="679"/>
      <c r="N862" s="393"/>
      <c r="O862" s="391"/>
    </row>
    <row r="863" spans="2:17" ht="14.4" thickBot="1">
      <c r="B863" s="715"/>
      <c r="C863" s="716"/>
      <c r="D863" s="716"/>
      <c r="E863" s="716"/>
      <c r="F863" s="716"/>
      <c r="G863" s="716"/>
      <c r="H863" s="716"/>
      <c r="I863" s="716"/>
      <c r="J863" s="403" t="s">
        <v>207</v>
      </c>
      <c r="K863" s="394">
        <v>0.05</v>
      </c>
      <c r="L863" s="683">
        <f>SUM(N858:N862)</f>
        <v>48393</v>
      </c>
      <c r="M863" s="683"/>
      <c r="N863" s="404">
        <f>ROUND(L863*K863,2)</f>
        <v>2419.65</v>
      </c>
      <c r="O863" s="391"/>
    </row>
    <row r="864" spans="2:17" ht="14.4" thickBot="1">
      <c r="B864" s="684" t="s">
        <v>58</v>
      </c>
      <c r="C864" s="685"/>
      <c r="D864" s="685"/>
      <c r="E864" s="685"/>
      <c r="F864" s="685"/>
      <c r="G864" s="685"/>
      <c r="H864" s="685"/>
      <c r="I864" s="685"/>
      <c r="J864" s="685"/>
      <c r="K864" s="685"/>
      <c r="L864" s="685"/>
      <c r="M864" s="685"/>
      <c r="N864" s="397">
        <f>SUM(N858:N863)</f>
        <v>50812.65</v>
      </c>
      <c r="O864" s="391"/>
    </row>
    <row r="865" spans="2:16">
      <c r="B865" s="700" t="s">
        <v>61</v>
      </c>
      <c r="C865" s="701"/>
      <c r="D865" s="701"/>
      <c r="E865" s="701"/>
      <c r="F865" s="701"/>
      <c r="G865" s="701"/>
      <c r="H865" s="701"/>
      <c r="I865" s="701"/>
      <c r="J865" s="701"/>
      <c r="K865" s="701"/>
      <c r="L865" s="701"/>
      <c r="M865" s="701"/>
      <c r="N865" s="702"/>
      <c r="O865" s="354"/>
    </row>
    <row r="866" spans="2:16">
      <c r="B866" s="703"/>
      <c r="C866" s="704"/>
      <c r="D866" s="704"/>
      <c r="E866" s="704"/>
      <c r="F866" s="704"/>
      <c r="G866" s="704"/>
      <c r="H866" s="704"/>
      <c r="I866" s="704"/>
      <c r="J866" s="704"/>
      <c r="K866" s="704"/>
      <c r="L866" s="704"/>
      <c r="M866" s="704"/>
      <c r="N866" s="705"/>
      <c r="O866" s="354"/>
    </row>
    <row r="867" spans="2:16" ht="14.4" thickBot="1">
      <c r="B867" s="706"/>
      <c r="C867" s="707"/>
      <c r="D867" s="707"/>
      <c r="E867" s="707"/>
      <c r="F867" s="707"/>
      <c r="G867" s="707"/>
      <c r="H867" s="707"/>
      <c r="I867" s="707"/>
      <c r="J867" s="707"/>
      <c r="K867" s="707"/>
      <c r="L867" s="707"/>
      <c r="M867" s="707"/>
      <c r="N867" s="708"/>
      <c r="O867" s="354"/>
    </row>
    <row r="868" spans="2:16" ht="20.100000000000001" customHeight="1" thickBot="1">
      <c r="B868" s="784" t="s">
        <v>62</v>
      </c>
      <c r="C868" s="785"/>
      <c r="D868" s="785"/>
      <c r="E868" s="785"/>
      <c r="F868" s="785"/>
      <c r="G868" s="785"/>
      <c r="H868" s="785"/>
      <c r="I868" s="525" t="s">
        <v>63</v>
      </c>
      <c r="J868" s="525" t="s">
        <v>64</v>
      </c>
      <c r="K868" s="526" t="s">
        <v>65</v>
      </c>
      <c r="L868" s="785" t="s">
        <v>66</v>
      </c>
      <c r="M868" s="785"/>
      <c r="N868" s="527" t="s">
        <v>57</v>
      </c>
      <c r="O868" s="368"/>
    </row>
    <row r="869" spans="2:16">
      <c r="B869" s="776" t="str">
        <f>+B858</f>
        <v>PENDOLON EN VARILLA LISA DE 1/2" (Con rosca)</v>
      </c>
      <c r="C869" s="777"/>
      <c r="D869" s="777"/>
      <c r="E869" s="777"/>
      <c r="F869" s="777"/>
      <c r="G869" s="777"/>
      <c r="H869" s="777"/>
      <c r="I869" s="529">
        <v>2.4900000000000002</v>
      </c>
      <c r="J869" s="530">
        <v>6.32</v>
      </c>
      <c r="K869" s="530" t="s">
        <v>239</v>
      </c>
      <c r="L869" s="778">
        <v>350</v>
      </c>
      <c r="M869" s="778"/>
      <c r="N869" s="531">
        <f>+L869*J869*I869</f>
        <v>5507.88</v>
      </c>
      <c r="O869" s="391"/>
    </row>
    <row r="870" spans="2:16" ht="14.4" thickBot="1">
      <c r="B870" s="779" t="str">
        <f>+B859</f>
        <v>TUERCA DE SEGURIDAD DE 1/2"</v>
      </c>
      <c r="C870" s="780"/>
      <c r="D870" s="780"/>
      <c r="E870" s="780"/>
      <c r="F870" s="780"/>
      <c r="G870" s="780"/>
      <c r="H870" s="780"/>
      <c r="I870" s="537">
        <v>0.03</v>
      </c>
      <c r="J870" s="534">
        <v>6.32</v>
      </c>
      <c r="K870" s="535" t="s">
        <v>239</v>
      </c>
      <c r="L870" s="781">
        <v>350</v>
      </c>
      <c r="M870" s="781"/>
      <c r="N870" s="536">
        <f>+L870*J870*I870</f>
        <v>66.36</v>
      </c>
      <c r="O870" s="391"/>
    </row>
    <row r="871" spans="2:16" ht="14.4" thickBot="1">
      <c r="B871" s="782" t="s">
        <v>58</v>
      </c>
      <c r="C871" s="783"/>
      <c r="D871" s="783"/>
      <c r="E871" s="783"/>
      <c r="F871" s="783"/>
      <c r="G871" s="783"/>
      <c r="H871" s="783"/>
      <c r="I871" s="783"/>
      <c r="J871" s="783"/>
      <c r="K871" s="783"/>
      <c r="L871" s="783"/>
      <c r="M871" s="783"/>
      <c r="N871" s="528">
        <f>SUM(N869:N870)</f>
        <v>5574.24</v>
      </c>
      <c r="O871" s="398"/>
    </row>
    <row r="872" spans="2:16">
      <c r="B872" s="700" t="s">
        <v>67</v>
      </c>
      <c r="C872" s="701"/>
      <c r="D872" s="701"/>
      <c r="E872" s="701"/>
      <c r="F872" s="701"/>
      <c r="G872" s="701"/>
      <c r="H872" s="701"/>
      <c r="I872" s="701"/>
      <c r="J872" s="701"/>
      <c r="K872" s="701"/>
      <c r="L872" s="701"/>
      <c r="M872" s="701"/>
      <c r="N872" s="702"/>
      <c r="O872" s="354"/>
    </row>
    <row r="873" spans="2:16">
      <c r="B873" s="703"/>
      <c r="C873" s="704"/>
      <c r="D873" s="704"/>
      <c r="E873" s="704"/>
      <c r="F873" s="704"/>
      <c r="G873" s="704"/>
      <c r="H873" s="704"/>
      <c r="I873" s="704"/>
      <c r="J873" s="704"/>
      <c r="K873" s="704"/>
      <c r="L873" s="704"/>
      <c r="M873" s="704"/>
      <c r="N873" s="705"/>
      <c r="O873" s="354"/>
    </row>
    <row r="874" spans="2:16" ht="14.4" thickBot="1">
      <c r="B874" s="706"/>
      <c r="C874" s="707"/>
      <c r="D874" s="707"/>
      <c r="E874" s="707"/>
      <c r="F874" s="707"/>
      <c r="G874" s="707"/>
      <c r="H874" s="707"/>
      <c r="I874" s="707"/>
      <c r="J874" s="707"/>
      <c r="K874" s="707"/>
      <c r="L874" s="707"/>
      <c r="M874" s="707"/>
      <c r="N874" s="708"/>
      <c r="O874" s="354"/>
    </row>
    <row r="875" spans="2:16" ht="32.1" customHeight="1" thickBot="1">
      <c r="B875" s="709" t="s">
        <v>68</v>
      </c>
      <c r="C875" s="710"/>
      <c r="D875" s="710"/>
      <c r="E875" s="710"/>
      <c r="F875" s="710"/>
      <c r="G875" s="710"/>
      <c r="H875" s="710"/>
      <c r="I875" s="386" t="s">
        <v>69</v>
      </c>
      <c r="J875" s="409" t="s">
        <v>70</v>
      </c>
      <c r="K875" s="409" t="s">
        <v>71</v>
      </c>
      <c r="L875" s="711" t="s">
        <v>56</v>
      </c>
      <c r="M875" s="711"/>
      <c r="N875" s="410" t="s">
        <v>57</v>
      </c>
      <c r="O875" s="352"/>
    </row>
    <row r="876" spans="2:16">
      <c r="B876" s="717" t="s">
        <v>256</v>
      </c>
      <c r="C876" s="718" t="s">
        <v>208</v>
      </c>
      <c r="D876" s="718" t="s">
        <v>208</v>
      </c>
      <c r="E876" s="718" t="s">
        <v>208</v>
      </c>
      <c r="F876" s="718" t="s">
        <v>208</v>
      </c>
      <c r="G876" s="718" t="s">
        <v>208</v>
      </c>
      <c r="H876" s="718" t="s">
        <v>208</v>
      </c>
      <c r="I876" s="411">
        <f>71433*2</f>
        <v>142866</v>
      </c>
      <c r="J876" s="389">
        <v>0.95</v>
      </c>
      <c r="K876" s="412">
        <f>+I876*(1+J876)</f>
        <v>278588.7</v>
      </c>
      <c r="L876" s="693">
        <v>32</v>
      </c>
      <c r="M876" s="693"/>
      <c r="N876" s="495">
        <f>K876/L876</f>
        <v>8705.8968750000004</v>
      </c>
      <c r="O876" s="413"/>
      <c r="P876" s="414"/>
    </row>
    <row r="877" spans="2:16">
      <c r="B877" s="691" t="s">
        <v>229</v>
      </c>
      <c r="C877" s="692"/>
      <c r="D877" s="692"/>
      <c r="E877" s="692"/>
      <c r="F877" s="692"/>
      <c r="G877" s="692"/>
      <c r="H877" s="692"/>
      <c r="I877" s="415">
        <v>95930</v>
      </c>
      <c r="J877" s="389">
        <v>0.95</v>
      </c>
      <c r="K877" s="412">
        <f>+I877*(1+J877)</f>
        <v>187063.5</v>
      </c>
      <c r="L877" s="693">
        <f>+L876</f>
        <v>32</v>
      </c>
      <c r="M877" s="693"/>
      <c r="N877" s="495">
        <f>K877/L877</f>
        <v>5845.734375</v>
      </c>
      <c r="O877" s="413"/>
      <c r="P877" s="414"/>
    </row>
    <row r="878" spans="2:16" ht="14.4" thickBot="1">
      <c r="B878" s="694"/>
      <c r="C878" s="695"/>
      <c r="D878" s="695"/>
      <c r="E878" s="695"/>
      <c r="F878" s="695"/>
      <c r="G878" s="695"/>
      <c r="H878" s="695"/>
      <c r="I878" s="695"/>
      <c r="J878" s="695"/>
      <c r="K878" s="695"/>
      <c r="L878" s="695"/>
      <c r="M878" s="695"/>
      <c r="N878" s="696"/>
      <c r="O878" s="391"/>
    </row>
    <row r="879" spans="2:16" ht="14.4" thickBot="1">
      <c r="B879" s="684" t="s">
        <v>58</v>
      </c>
      <c r="C879" s="685"/>
      <c r="D879" s="685"/>
      <c r="E879" s="685"/>
      <c r="F879" s="685"/>
      <c r="G879" s="685"/>
      <c r="H879" s="685"/>
      <c r="I879" s="685"/>
      <c r="J879" s="685"/>
      <c r="K879" s="685"/>
      <c r="L879" s="685"/>
      <c r="M879" s="685"/>
      <c r="N879" s="419">
        <f>SUM(N876:N877)</f>
        <v>14551.63125</v>
      </c>
      <c r="O879" s="391"/>
      <c r="P879" s="414"/>
    </row>
    <row r="880" spans="2:16" ht="14.4" thickBot="1">
      <c r="B880" s="697"/>
      <c r="C880" s="698"/>
      <c r="D880" s="698"/>
      <c r="E880" s="698"/>
      <c r="F880" s="698"/>
      <c r="G880" s="698"/>
      <c r="H880" s="698"/>
      <c r="I880" s="698"/>
      <c r="J880" s="698"/>
      <c r="K880" s="698"/>
      <c r="L880" s="698"/>
      <c r="M880" s="698"/>
      <c r="N880" s="699"/>
    </row>
    <row r="881" spans="2:15" ht="20.100000000000001" customHeight="1" thickBot="1">
      <c r="B881" s="689" t="s">
        <v>72</v>
      </c>
      <c r="C881" s="690"/>
      <c r="D881" s="690"/>
      <c r="E881" s="690"/>
      <c r="F881" s="690"/>
      <c r="G881" s="690"/>
      <c r="H881" s="690"/>
      <c r="I881" s="690"/>
      <c r="J881" s="690"/>
      <c r="K881" s="690"/>
      <c r="L881" s="690"/>
      <c r="M881" s="690"/>
      <c r="N881" s="420">
        <f>ROUND(N853+N864+N871+N879,0)</f>
        <v>77080</v>
      </c>
      <c r="O881" s="421"/>
    </row>
    <row r="882" spans="2:15">
      <c r="B882" s="700" t="s">
        <v>73</v>
      </c>
      <c r="C882" s="701"/>
      <c r="D882" s="701"/>
      <c r="E882" s="701"/>
      <c r="F882" s="701"/>
      <c r="G882" s="701"/>
      <c r="H882" s="701"/>
      <c r="I882" s="701"/>
      <c r="J882" s="701"/>
      <c r="K882" s="701"/>
      <c r="L882" s="701"/>
      <c r="M882" s="701"/>
      <c r="N882" s="702"/>
      <c r="O882" s="354"/>
    </row>
    <row r="883" spans="2:15">
      <c r="B883" s="703"/>
      <c r="C883" s="704"/>
      <c r="D883" s="704"/>
      <c r="E883" s="704"/>
      <c r="F883" s="704"/>
      <c r="G883" s="704"/>
      <c r="H883" s="704"/>
      <c r="I883" s="704"/>
      <c r="J883" s="704"/>
      <c r="K883" s="704"/>
      <c r="L883" s="704"/>
      <c r="M883" s="704"/>
      <c r="N883" s="705"/>
      <c r="O883" s="354"/>
    </row>
    <row r="884" spans="2:15" ht="14.4" thickBot="1">
      <c r="B884" s="706"/>
      <c r="C884" s="707"/>
      <c r="D884" s="707"/>
      <c r="E884" s="707"/>
      <c r="F884" s="707"/>
      <c r="G884" s="707"/>
      <c r="H884" s="707"/>
      <c r="I884" s="707"/>
      <c r="J884" s="707"/>
      <c r="K884" s="707"/>
      <c r="L884" s="707"/>
      <c r="M884" s="707"/>
      <c r="N884" s="708"/>
      <c r="O884" s="354"/>
    </row>
    <row r="885" spans="2:15" ht="20.100000000000001" customHeight="1" thickBot="1">
      <c r="B885" s="709" t="s">
        <v>74</v>
      </c>
      <c r="C885" s="710"/>
      <c r="D885" s="710"/>
      <c r="E885" s="710"/>
      <c r="F885" s="710"/>
      <c r="G885" s="710"/>
      <c r="H885" s="710"/>
      <c r="I885" s="386"/>
      <c r="J885" s="409"/>
      <c r="K885" s="409" t="s">
        <v>75</v>
      </c>
      <c r="L885" s="711" t="s">
        <v>76</v>
      </c>
      <c r="M885" s="711"/>
      <c r="N885" s="410"/>
      <c r="O885" s="352"/>
    </row>
    <row r="886" spans="2:15">
      <c r="B886" s="672" t="s">
        <v>77</v>
      </c>
      <c r="C886" s="673"/>
      <c r="D886" s="673"/>
      <c r="E886" s="673"/>
      <c r="F886" s="673"/>
      <c r="G886" s="673"/>
      <c r="H886" s="673"/>
      <c r="I886" s="673"/>
      <c r="J886" s="674"/>
      <c r="K886" s="389">
        <v>0.24</v>
      </c>
      <c r="L886" s="675">
        <f>N881*K886</f>
        <v>18499.2</v>
      </c>
      <c r="M886" s="675"/>
      <c r="N886" s="422"/>
      <c r="O886" s="423"/>
    </row>
    <row r="887" spans="2:15">
      <c r="B887" s="676" t="s">
        <v>78</v>
      </c>
      <c r="C887" s="677"/>
      <c r="D887" s="677"/>
      <c r="E887" s="677"/>
      <c r="F887" s="677"/>
      <c r="G887" s="677"/>
      <c r="H887" s="677"/>
      <c r="I887" s="677"/>
      <c r="J887" s="678"/>
      <c r="K887" s="416">
        <v>0.02</v>
      </c>
      <c r="L887" s="679">
        <f>N881*K887</f>
        <v>1541.6000000000001</v>
      </c>
      <c r="M887" s="679"/>
      <c r="N887" s="424"/>
      <c r="O887" s="423"/>
    </row>
    <row r="888" spans="2:15" ht="14.4" thickBot="1">
      <c r="B888" s="680" t="s">
        <v>79</v>
      </c>
      <c r="C888" s="681"/>
      <c r="D888" s="681"/>
      <c r="E888" s="681"/>
      <c r="F888" s="681"/>
      <c r="G888" s="681"/>
      <c r="H888" s="681"/>
      <c r="I888" s="681"/>
      <c r="J888" s="682"/>
      <c r="K888" s="425">
        <v>7.0000000000000007E-2</v>
      </c>
      <c r="L888" s="683">
        <f>N881*K888</f>
        <v>5395.6</v>
      </c>
      <c r="M888" s="683"/>
      <c r="N888" s="426"/>
      <c r="O888" s="423"/>
    </row>
    <row r="889" spans="2:15" ht="14.4" thickBot="1">
      <c r="B889" s="684" t="s">
        <v>58</v>
      </c>
      <c r="C889" s="685"/>
      <c r="D889" s="685"/>
      <c r="E889" s="685"/>
      <c r="F889" s="685"/>
      <c r="G889" s="685"/>
      <c r="H889" s="685"/>
      <c r="I889" s="685"/>
      <c r="J889" s="685"/>
      <c r="K889" s="685"/>
      <c r="L889" s="685"/>
      <c r="M889" s="685"/>
      <c r="N889" s="427">
        <f>ROUND(SUM(L886:M888),0)</f>
        <v>25436</v>
      </c>
      <c r="O889" s="428"/>
    </row>
    <row r="890" spans="2:15" ht="14.4" thickBot="1">
      <c r="B890" s="686"/>
      <c r="C890" s="687"/>
      <c r="D890" s="687"/>
      <c r="E890" s="687"/>
      <c r="F890" s="687"/>
      <c r="G890" s="687"/>
      <c r="H890" s="687"/>
      <c r="I890" s="687"/>
      <c r="J890" s="687"/>
      <c r="K890" s="687"/>
      <c r="L890" s="687"/>
      <c r="M890" s="687"/>
      <c r="N890" s="688"/>
    </row>
    <row r="891" spans="2:15" ht="20.100000000000001" customHeight="1" thickBot="1">
      <c r="B891" s="689" t="s">
        <v>80</v>
      </c>
      <c r="C891" s="690"/>
      <c r="D891" s="690"/>
      <c r="E891" s="690"/>
      <c r="F891" s="690"/>
      <c r="G891" s="690"/>
      <c r="H891" s="690"/>
      <c r="I891" s="690"/>
      <c r="J891" s="690"/>
      <c r="K891" s="690"/>
      <c r="L891" s="690"/>
      <c r="M891" s="690"/>
      <c r="N891" s="420">
        <f>N881+N889</f>
        <v>102516</v>
      </c>
      <c r="O891" s="428"/>
    </row>
    <row r="892" spans="2:15">
      <c r="B892" s="429"/>
      <c r="C892" s="430"/>
      <c r="D892" s="430"/>
      <c r="E892" s="430"/>
      <c r="F892" s="430"/>
      <c r="G892" s="430"/>
      <c r="H892" s="430"/>
      <c r="I892" s="430"/>
      <c r="J892" s="430"/>
      <c r="K892" s="430"/>
      <c r="L892" s="430"/>
      <c r="M892" s="430"/>
      <c r="N892" s="431"/>
    </row>
    <row r="893" spans="2:15">
      <c r="B893" s="432"/>
      <c r="C893" s="433"/>
      <c r="D893" s="433"/>
      <c r="E893" s="433"/>
      <c r="F893" s="433"/>
      <c r="G893" s="433"/>
      <c r="H893" s="433"/>
      <c r="I893" s="433"/>
      <c r="J893" s="433"/>
      <c r="K893" s="433"/>
      <c r="L893" s="433"/>
      <c r="M893" s="433"/>
      <c r="N893" s="434"/>
    </row>
    <row r="894" spans="2:15">
      <c r="B894" s="435"/>
      <c r="C894" s="436" t="s">
        <v>164</v>
      </c>
      <c r="D894" s="437"/>
      <c r="E894" s="438"/>
      <c r="F894" s="438"/>
      <c r="G894" s="438"/>
      <c r="H894" s="436"/>
      <c r="J894" s="439" t="s">
        <v>161</v>
      </c>
      <c r="K894" s="440"/>
      <c r="L894" s="440"/>
      <c r="M894" s="433"/>
      <c r="N894" s="434"/>
    </row>
    <row r="895" spans="2:15">
      <c r="B895" s="441"/>
      <c r="C895" s="442"/>
      <c r="D895" s="437"/>
      <c r="E895" s="438"/>
      <c r="F895" s="438"/>
      <c r="G895" s="438"/>
      <c r="H895" s="436"/>
      <c r="J895" s="440"/>
      <c r="K895" s="440"/>
      <c r="L895" s="440"/>
      <c r="M895" s="433"/>
      <c r="N895" s="434"/>
    </row>
    <row r="896" spans="2:15">
      <c r="B896" s="441"/>
      <c r="C896" s="442"/>
      <c r="D896" s="437"/>
      <c r="E896" s="438"/>
      <c r="F896" s="438"/>
      <c r="G896" s="438"/>
      <c r="H896" s="436"/>
      <c r="J896" s="436"/>
      <c r="K896" s="436"/>
      <c r="L896" s="436"/>
      <c r="M896" s="433"/>
      <c r="N896" s="434"/>
    </row>
    <row r="897" spans="2:15">
      <c r="B897" s="443"/>
      <c r="C897" s="444"/>
      <c r="D897" s="445"/>
      <c r="E897" s="445"/>
      <c r="F897" s="445"/>
      <c r="G897" s="445"/>
      <c r="H897" s="444"/>
      <c r="J897" s="444"/>
      <c r="K897" s="445"/>
      <c r="L897" s="445"/>
      <c r="M897" s="433"/>
      <c r="N897" s="434"/>
    </row>
    <row r="898" spans="2:15">
      <c r="B898" s="443"/>
      <c r="C898" s="444" t="s">
        <v>317</v>
      </c>
      <c r="D898" s="445"/>
      <c r="E898" s="445"/>
      <c r="F898" s="445"/>
      <c r="G898" s="445"/>
      <c r="H898" s="444"/>
      <c r="J898" s="444" t="s">
        <v>209</v>
      </c>
      <c r="K898" s="438"/>
      <c r="L898" s="438"/>
      <c r="M898" s="446"/>
      <c r="N898" s="447"/>
      <c r="O898" s="371"/>
    </row>
    <row r="899" spans="2:15" ht="17.399999999999999" customHeight="1">
      <c r="B899" s="448"/>
      <c r="C899" s="449" t="s">
        <v>166</v>
      </c>
      <c r="D899" s="438"/>
      <c r="E899" s="438"/>
      <c r="F899" s="438"/>
      <c r="G899" s="438"/>
      <c r="H899" s="450"/>
      <c r="J899" s="450" t="s">
        <v>163</v>
      </c>
      <c r="K899" s="433"/>
      <c r="L899" s="433"/>
      <c r="M899" s="433"/>
      <c r="N899" s="434"/>
    </row>
    <row r="900" spans="2:15" ht="17.25" customHeight="1">
      <c r="B900" s="451"/>
      <c r="C900" s="452"/>
      <c r="D900" s="452"/>
      <c r="E900" s="433"/>
      <c r="F900" s="433"/>
      <c r="G900" s="433"/>
      <c r="H900" s="433"/>
      <c r="I900" s="433"/>
      <c r="J900" s="666"/>
      <c r="K900" s="666"/>
      <c r="L900" s="666"/>
      <c r="M900" s="666"/>
      <c r="N900" s="667"/>
      <c r="O900" s="62"/>
    </row>
    <row r="901" spans="2:15" ht="18.75" customHeight="1" thickBot="1">
      <c r="B901" s="670"/>
      <c r="C901" s="671"/>
      <c r="D901" s="671"/>
      <c r="E901" s="453"/>
      <c r="F901" s="453"/>
      <c r="G901" s="453"/>
      <c r="H901" s="453"/>
      <c r="I901" s="453"/>
      <c r="J901" s="668"/>
      <c r="K901" s="668"/>
      <c r="L901" s="668"/>
      <c r="M901" s="668"/>
      <c r="N901" s="669"/>
      <c r="O901" s="62"/>
    </row>
    <row r="903" spans="2:15" ht="14.4" thickBot="1"/>
    <row r="904" spans="2:15">
      <c r="B904" s="356"/>
      <c r="C904" s="357"/>
      <c r="D904" s="357"/>
      <c r="E904" s="357"/>
      <c r="F904" s="357"/>
      <c r="G904" s="357"/>
      <c r="H904" s="357"/>
      <c r="I904" s="357"/>
      <c r="J904" s="357"/>
      <c r="K904" s="357"/>
      <c r="L904" s="357"/>
      <c r="M904" s="357"/>
      <c r="N904" s="358"/>
    </row>
    <row r="905" spans="2:15" ht="23.25" customHeight="1">
      <c r="B905" s="756"/>
      <c r="C905" s="757"/>
      <c r="D905" s="757"/>
      <c r="E905" s="757"/>
      <c r="N905" s="360"/>
    </row>
    <row r="906" spans="2:15">
      <c r="B906" s="353"/>
      <c r="C906" s="361"/>
      <c r="D906" s="354"/>
      <c r="E906" s="361"/>
      <c r="N906" s="360"/>
    </row>
    <row r="907" spans="2:15">
      <c r="B907" s="362"/>
      <c r="C907" s="363"/>
      <c r="D907" s="364"/>
      <c r="E907" s="363"/>
      <c r="N907" s="360"/>
    </row>
    <row r="908" spans="2:15">
      <c r="B908" s="758"/>
      <c r="C908" s="759"/>
      <c r="D908" s="759"/>
      <c r="E908" s="759"/>
      <c r="F908" s="759"/>
      <c r="G908" s="759"/>
      <c r="H908" s="759"/>
      <c r="I908" s="759"/>
      <c r="J908" s="759"/>
      <c r="K908" s="759"/>
      <c r="L908" s="759"/>
      <c r="M908" s="759"/>
      <c r="N908" s="760"/>
      <c r="O908" s="359"/>
    </row>
    <row r="909" spans="2:15" ht="14.4" thickBot="1">
      <c r="B909" s="365"/>
      <c r="N909" s="360"/>
    </row>
    <row r="910" spans="2:15">
      <c r="B910" s="761"/>
      <c r="C910" s="764"/>
      <c r="D910" s="764"/>
      <c r="E910" s="764"/>
      <c r="F910" s="764"/>
      <c r="G910" s="764"/>
      <c r="H910" s="764"/>
      <c r="I910" s="764"/>
      <c r="J910" s="764"/>
      <c r="K910" s="765"/>
      <c r="L910" s="765"/>
      <c r="M910" s="765"/>
      <c r="N910" s="766"/>
      <c r="O910" s="367"/>
    </row>
    <row r="911" spans="2:15">
      <c r="B911" s="762"/>
      <c r="C911" s="742" t="s">
        <v>200</v>
      </c>
      <c r="D911" s="742"/>
      <c r="E911" s="742"/>
      <c r="F911" s="742"/>
      <c r="G911" s="742"/>
      <c r="H911" s="742"/>
      <c r="I911" s="742"/>
      <c r="J911" s="742"/>
      <c r="K911" s="767"/>
      <c r="L911" s="767"/>
      <c r="M911" s="767"/>
      <c r="N911" s="768"/>
      <c r="O911" s="367"/>
    </row>
    <row r="912" spans="2:15">
      <c r="B912" s="762"/>
      <c r="C912" s="742" t="s">
        <v>201</v>
      </c>
      <c r="D912" s="742"/>
      <c r="E912" s="742"/>
      <c r="F912" s="742"/>
      <c r="G912" s="742"/>
      <c r="H912" s="742"/>
      <c r="I912" s="742"/>
      <c r="J912" s="742"/>
      <c r="K912" s="769" t="s">
        <v>38</v>
      </c>
      <c r="L912" s="769"/>
      <c r="M912" s="769"/>
      <c r="N912" s="770"/>
      <c r="O912" s="367"/>
    </row>
    <row r="913" spans="2:15" ht="15" customHeight="1">
      <c r="B913" s="762"/>
      <c r="C913" s="772" t="s">
        <v>202</v>
      </c>
      <c r="D913" s="772"/>
      <c r="E913" s="772"/>
      <c r="F913" s="772"/>
      <c r="G913" s="772"/>
      <c r="H913" s="772"/>
      <c r="I913" s="772"/>
      <c r="J913" s="772"/>
      <c r="K913" s="735"/>
      <c r="L913" s="735"/>
      <c r="M913" s="735"/>
      <c r="N913" s="771"/>
      <c r="O913" s="371"/>
    </row>
    <row r="914" spans="2:15" ht="12.75" customHeight="1">
      <c r="B914" s="762"/>
      <c r="C914" s="772"/>
      <c r="D914" s="772"/>
      <c r="E914" s="772"/>
      <c r="F914" s="772"/>
      <c r="G914" s="772"/>
      <c r="H914" s="772"/>
      <c r="I914" s="772"/>
      <c r="J914" s="772"/>
      <c r="K914" s="769" t="s">
        <v>40</v>
      </c>
      <c r="L914" s="769">
        <v>12</v>
      </c>
      <c r="M914" s="769" t="s">
        <v>41</v>
      </c>
      <c r="N914" s="770">
        <f>$N$12</f>
        <v>13</v>
      </c>
      <c r="O914" s="367"/>
    </row>
    <row r="915" spans="2:15" ht="13.5" customHeight="1">
      <c r="B915" s="762"/>
      <c r="C915" s="772"/>
      <c r="D915" s="772"/>
      <c r="E915" s="772"/>
      <c r="F915" s="772"/>
      <c r="G915" s="772"/>
      <c r="H915" s="772"/>
      <c r="I915" s="772"/>
      <c r="J915" s="772"/>
      <c r="K915" s="769"/>
      <c r="L915" s="769"/>
      <c r="M915" s="769"/>
      <c r="N915" s="770"/>
      <c r="O915" s="367"/>
    </row>
    <row r="916" spans="2:15" ht="14.4" thickBot="1">
      <c r="B916" s="763"/>
      <c r="C916" s="775" t="s">
        <v>42</v>
      </c>
      <c r="D916" s="775"/>
      <c r="E916" s="775"/>
      <c r="F916" s="775"/>
      <c r="G916" s="775"/>
      <c r="H916" s="775"/>
      <c r="I916" s="775"/>
      <c r="J916" s="775"/>
      <c r="K916" s="773"/>
      <c r="L916" s="773"/>
      <c r="M916" s="773"/>
      <c r="N916" s="774"/>
      <c r="O916" s="367"/>
    </row>
    <row r="917" spans="2:15">
      <c r="B917" s="372"/>
      <c r="C917" s="366"/>
      <c r="D917" s="366"/>
      <c r="E917" s="366"/>
      <c r="F917" s="366"/>
      <c r="G917" s="366"/>
      <c r="H917" s="366"/>
      <c r="I917" s="366"/>
      <c r="J917" s="366"/>
      <c r="K917" s="366"/>
      <c r="L917" s="357"/>
      <c r="M917" s="357"/>
      <c r="N917" s="358"/>
    </row>
    <row r="918" spans="2:15">
      <c r="B918" s="373"/>
      <c r="C918" s="368"/>
      <c r="D918" s="368"/>
      <c r="E918" s="368"/>
      <c r="F918" s="368"/>
      <c r="G918" s="368"/>
      <c r="H918" s="368"/>
      <c r="I918" s="368"/>
      <c r="J918" s="368"/>
      <c r="K918" s="735" t="s">
        <v>43</v>
      </c>
      <c r="L918" s="369" t="s">
        <v>44</v>
      </c>
      <c r="M918" s="369" t="s">
        <v>45</v>
      </c>
      <c r="N918" s="370" t="s">
        <v>46</v>
      </c>
      <c r="O918" s="371"/>
    </row>
    <row r="919" spans="2:15">
      <c r="B919" s="373"/>
      <c r="C919" s="368"/>
      <c r="D919" s="368"/>
      <c r="E919" s="368"/>
      <c r="F919" s="368"/>
      <c r="G919" s="368"/>
      <c r="H919" s="368"/>
      <c r="I919" s="368"/>
      <c r="J919" s="368"/>
      <c r="K919" s="735"/>
      <c r="L919" s="63">
        <f>+$L$17</f>
        <v>22</v>
      </c>
      <c r="M919" s="63">
        <f>+$M$17</f>
        <v>9</v>
      </c>
      <c r="N919" s="64">
        <f>+$N$17</f>
        <v>2026</v>
      </c>
      <c r="O919" s="374"/>
    </row>
    <row r="920" spans="2:15" ht="18" customHeight="1">
      <c r="B920" s="741"/>
      <c r="C920" s="742"/>
      <c r="D920" s="742"/>
      <c r="E920" s="742"/>
      <c r="F920" s="368"/>
      <c r="G920" s="368"/>
      <c r="H920" s="368"/>
      <c r="J920" s="368"/>
      <c r="K920" s="62"/>
      <c r="N920" s="65"/>
      <c r="O920" s="374"/>
    </row>
    <row r="921" spans="2:15" ht="36" customHeight="1">
      <c r="B921" s="375"/>
      <c r="C921" s="757" t="s">
        <v>264</v>
      </c>
      <c r="D921" s="757"/>
      <c r="E921" s="757"/>
      <c r="F921" s="757"/>
      <c r="G921" s="757"/>
      <c r="H921" s="757"/>
      <c r="I921" s="757"/>
      <c r="J921" s="757"/>
      <c r="K921" s="757"/>
      <c r="L921" s="757"/>
      <c r="M921" s="757"/>
      <c r="N921" s="791"/>
      <c r="O921" s="371"/>
    </row>
    <row r="922" spans="2:15">
      <c r="B922" s="365"/>
      <c r="N922" s="360"/>
    </row>
    <row r="923" spans="2:15" ht="14.4" thickBot="1">
      <c r="B923" s="377"/>
      <c r="C923" s="378"/>
      <c r="D923" s="378"/>
      <c r="E923" s="378"/>
      <c r="F923" s="378"/>
      <c r="G923" s="378"/>
      <c r="H923" s="378"/>
      <c r="I923" s="378"/>
      <c r="J923" s="378"/>
      <c r="K923" s="378"/>
      <c r="L923" s="378"/>
      <c r="M923" s="378"/>
      <c r="N923" s="379"/>
    </row>
    <row r="924" spans="2:15" ht="15" customHeight="1">
      <c r="B924" s="743" t="s">
        <v>49</v>
      </c>
      <c r="C924" s="744"/>
      <c r="D924" s="744"/>
      <c r="E924" s="744"/>
      <c r="F924" s="744"/>
      <c r="G924" s="744"/>
      <c r="H924" s="744"/>
      <c r="I924" s="744"/>
      <c r="J924" s="744"/>
      <c r="K924" s="744"/>
      <c r="L924" s="744"/>
      <c r="M924" s="744"/>
      <c r="N924" s="745"/>
      <c r="O924" s="380"/>
    </row>
    <row r="925" spans="2:15" ht="15" customHeight="1" thickBot="1">
      <c r="B925" s="746"/>
      <c r="C925" s="747"/>
      <c r="D925" s="747"/>
      <c r="E925" s="747"/>
      <c r="F925" s="747"/>
      <c r="G925" s="747"/>
      <c r="H925" s="747"/>
      <c r="I925" s="747"/>
      <c r="J925" s="747"/>
      <c r="K925" s="747"/>
      <c r="L925" s="747"/>
      <c r="M925" s="747"/>
      <c r="N925" s="748"/>
    </row>
    <row r="926" spans="2:15" ht="20.100000000000001" customHeight="1">
      <c r="B926" s="381" t="s">
        <v>50</v>
      </c>
      <c r="C926" s="749" t="s">
        <v>11</v>
      </c>
      <c r="D926" s="749"/>
      <c r="E926" s="749"/>
      <c r="F926" s="749"/>
      <c r="G926" s="749"/>
      <c r="H926" s="749"/>
      <c r="I926" s="749"/>
      <c r="J926" s="749"/>
      <c r="K926" s="749"/>
      <c r="L926" s="750" t="s">
        <v>51</v>
      </c>
      <c r="M926" s="750"/>
      <c r="N926" s="382" t="s">
        <v>13</v>
      </c>
      <c r="O926" s="368"/>
    </row>
    <row r="927" spans="2:15" ht="20.100000000000001" customHeight="1" thickBot="1">
      <c r="B927" s="383" t="str">
        <f>+'PRESUPUESTO OFICIAL (Entidad.)'!D22</f>
        <v>3.6</v>
      </c>
      <c r="C927" s="751" t="str">
        <f>+'PRESUPUESTO OFICIAL (Entidad.)'!E22</f>
        <v>SUMINISTRO Y APLICACIÓN DE PINTURA EN ESMALTE 3 EN 1 EXTERIOR A DOS MANOS PARA GUAYA Y PENDOLONES</v>
      </c>
      <c r="D927" s="751"/>
      <c r="E927" s="751"/>
      <c r="F927" s="751"/>
      <c r="G927" s="751"/>
      <c r="H927" s="751"/>
      <c r="I927" s="751"/>
      <c r="J927" s="751"/>
      <c r="K927" s="751"/>
      <c r="L927" s="751" t="str">
        <f>+'PRESUPUESTO OFICIAL (Entidad.)'!F22</f>
        <v>ML</v>
      </c>
      <c r="M927" s="751"/>
      <c r="N927" s="384">
        <v>1</v>
      </c>
      <c r="O927" s="385"/>
    </row>
    <row r="928" spans="2:15">
      <c r="B928" s="752" t="s">
        <v>52</v>
      </c>
      <c r="C928" s="753"/>
      <c r="D928" s="753"/>
      <c r="E928" s="753"/>
      <c r="F928" s="753"/>
      <c r="G928" s="753"/>
      <c r="H928" s="753"/>
      <c r="I928" s="753"/>
      <c r="J928" s="753"/>
      <c r="K928" s="753"/>
      <c r="L928" s="753"/>
      <c r="M928" s="753"/>
      <c r="N928" s="754"/>
      <c r="O928" s="354"/>
    </row>
    <row r="929" spans="2:17">
      <c r="B929" s="703"/>
      <c r="C929" s="704"/>
      <c r="D929" s="704"/>
      <c r="E929" s="704"/>
      <c r="F929" s="704"/>
      <c r="G929" s="704"/>
      <c r="H929" s="704"/>
      <c r="I929" s="704"/>
      <c r="J929" s="704"/>
      <c r="K929" s="704"/>
      <c r="L929" s="704"/>
      <c r="M929" s="704"/>
      <c r="N929" s="705"/>
      <c r="O929" s="354"/>
    </row>
    <row r="930" spans="2:17" ht="14.4" thickBot="1">
      <c r="B930" s="706"/>
      <c r="C930" s="707"/>
      <c r="D930" s="707"/>
      <c r="E930" s="707"/>
      <c r="F930" s="707"/>
      <c r="G930" s="707"/>
      <c r="H930" s="707"/>
      <c r="I930" s="707"/>
      <c r="J930" s="707"/>
      <c r="K930" s="707"/>
      <c r="L930" s="707"/>
      <c r="M930" s="707"/>
      <c r="N930" s="708"/>
      <c r="O930" s="354"/>
    </row>
    <row r="931" spans="2:17" ht="20.100000000000001" customHeight="1" thickBot="1">
      <c r="B931" s="709" t="s">
        <v>11</v>
      </c>
      <c r="C931" s="755"/>
      <c r="D931" s="755"/>
      <c r="E931" s="755"/>
      <c r="F931" s="755"/>
      <c r="G931" s="710" t="s">
        <v>53</v>
      </c>
      <c r="H931" s="755"/>
      <c r="I931" s="710" t="s">
        <v>54</v>
      </c>
      <c r="J931" s="710"/>
      <c r="K931" s="386" t="s">
        <v>55</v>
      </c>
      <c r="L931" s="710" t="s">
        <v>56</v>
      </c>
      <c r="M931" s="710"/>
      <c r="N931" s="387" t="s">
        <v>57</v>
      </c>
      <c r="O931" s="368"/>
    </row>
    <row r="932" spans="2:17">
      <c r="B932" s="712" t="s">
        <v>203</v>
      </c>
      <c r="C932" s="713" t="s">
        <v>203</v>
      </c>
      <c r="D932" s="713" t="s">
        <v>203</v>
      </c>
      <c r="E932" s="713" t="s">
        <v>203</v>
      </c>
      <c r="F932" s="713" t="s">
        <v>203</v>
      </c>
      <c r="G932" s="713"/>
      <c r="H932" s="713"/>
      <c r="I932" s="731" t="s">
        <v>204</v>
      </c>
      <c r="J932" s="731" t="s">
        <v>204</v>
      </c>
      <c r="K932" s="388">
        <f>N962</f>
        <v>4871.0126865671646</v>
      </c>
      <c r="L932" s="732">
        <v>0.1</v>
      </c>
      <c r="M932" s="732">
        <v>0.1</v>
      </c>
      <c r="N932" s="390">
        <f>K932*L932</f>
        <v>487.10126865671646</v>
      </c>
      <c r="O932" s="391"/>
    </row>
    <row r="933" spans="2:17">
      <c r="B933" s="733" t="s">
        <v>222</v>
      </c>
      <c r="C933" s="734"/>
      <c r="D933" s="734"/>
      <c r="E933" s="734"/>
      <c r="F933" s="734"/>
      <c r="G933" s="720"/>
      <c r="H933" s="720"/>
      <c r="I933" s="735" t="s">
        <v>205</v>
      </c>
      <c r="J933" s="735" t="s">
        <v>204</v>
      </c>
      <c r="K933" s="392">
        <v>149960</v>
      </c>
      <c r="L933" s="736">
        <f>+L959</f>
        <v>67</v>
      </c>
      <c r="M933" s="735">
        <v>100</v>
      </c>
      <c r="N933" s="390">
        <f>K933/L933</f>
        <v>2238.2089552238808</v>
      </c>
      <c r="O933" s="391"/>
    </row>
    <row r="934" spans="2:17">
      <c r="B934" s="737" t="s">
        <v>278</v>
      </c>
      <c r="C934" s="738"/>
      <c r="D934" s="738"/>
      <c r="E934" s="738"/>
      <c r="F934" s="738"/>
      <c r="G934" s="739"/>
      <c r="H934" s="740"/>
      <c r="I934" s="735" t="s">
        <v>279</v>
      </c>
      <c r="J934" s="735"/>
      <c r="K934" s="392">
        <v>90792</v>
      </c>
      <c r="L934" s="736">
        <f>+L959</f>
        <v>67</v>
      </c>
      <c r="M934" s="736"/>
      <c r="N934" s="393">
        <f>K934/L934</f>
        <v>1355.1044776119404</v>
      </c>
      <c r="O934" s="391"/>
    </row>
    <row r="935" spans="2:17" ht="14.4" thickBot="1">
      <c r="B935" s="733" t="s">
        <v>280</v>
      </c>
      <c r="C935" s="734"/>
      <c r="D935" s="734"/>
      <c r="E935" s="734"/>
      <c r="F935" s="734"/>
      <c r="G935" s="735"/>
      <c r="H935" s="735"/>
      <c r="I935" s="735" t="s">
        <v>279</v>
      </c>
      <c r="J935" s="735"/>
      <c r="K935" s="392">
        <v>100000</v>
      </c>
      <c r="L935" s="736">
        <f>+L959</f>
        <v>67</v>
      </c>
      <c r="M935" s="736"/>
      <c r="N935" s="393">
        <f>K935/L935</f>
        <v>1492.5373134328358</v>
      </c>
      <c r="O935" s="391"/>
    </row>
    <row r="936" spans="2:17" ht="14.4" thickBot="1">
      <c r="B936" s="684" t="s">
        <v>58</v>
      </c>
      <c r="C936" s="685"/>
      <c r="D936" s="685"/>
      <c r="E936" s="685"/>
      <c r="F936" s="685"/>
      <c r="G936" s="685"/>
      <c r="H936" s="685"/>
      <c r="I936" s="685"/>
      <c r="J936" s="685"/>
      <c r="K936" s="685"/>
      <c r="L936" s="685"/>
      <c r="M936" s="685"/>
      <c r="N936" s="397">
        <f>SUM(N932:N935)</f>
        <v>5572.9520149253731</v>
      </c>
      <c r="O936" s="398"/>
    </row>
    <row r="937" spans="2:17" ht="13.5" customHeight="1">
      <c r="B937" s="700" t="s">
        <v>59</v>
      </c>
      <c r="C937" s="701"/>
      <c r="D937" s="701"/>
      <c r="E937" s="701"/>
      <c r="F937" s="701"/>
      <c r="G937" s="701"/>
      <c r="H937" s="701"/>
      <c r="I937" s="701"/>
      <c r="J937" s="701"/>
      <c r="K937" s="701"/>
      <c r="L937" s="701"/>
      <c r="M937" s="701"/>
      <c r="N937" s="702"/>
      <c r="O937" s="354"/>
    </row>
    <row r="938" spans="2:17">
      <c r="B938" s="703"/>
      <c r="C938" s="704"/>
      <c r="D938" s="704"/>
      <c r="E938" s="704"/>
      <c r="F938" s="704"/>
      <c r="G938" s="704"/>
      <c r="H938" s="704"/>
      <c r="I938" s="704"/>
      <c r="J938" s="704"/>
      <c r="K938" s="704"/>
      <c r="L938" s="704"/>
      <c r="M938" s="704"/>
      <c r="N938" s="705"/>
      <c r="O938" s="354"/>
    </row>
    <row r="939" spans="2:17" ht="14.4" thickBot="1">
      <c r="B939" s="706"/>
      <c r="C939" s="707"/>
      <c r="D939" s="707"/>
      <c r="E939" s="707"/>
      <c r="F939" s="707"/>
      <c r="G939" s="707"/>
      <c r="H939" s="707"/>
      <c r="I939" s="707"/>
      <c r="J939" s="707"/>
      <c r="K939" s="707"/>
      <c r="L939" s="707"/>
      <c r="M939" s="707"/>
      <c r="N939" s="708"/>
      <c r="O939" s="354"/>
    </row>
    <row r="940" spans="2:17" ht="20.100000000000001" customHeight="1" thickBot="1">
      <c r="B940" s="709" t="s">
        <v>11</v>
      </c>
      <c r="C940" s="710"/>
      <c r="D940" s="710"/>
      <c r="E940" s="710"/>
      <c r="F940" s="710"/>
      <c r="G940" s="710"/>
      <c r="H940" s="710"/>
      <c r="I940" s="710"/>
      <c r="J940" s="386" t="s">
        <v>51</v>
      </c>
      <c r="K940" s="386" t="s">
        <v>13</v>
      </c>
      <c r="L940" s="710" t="s">
        <v>60</v>
      </c>
      <c r="M940" s="710"/>
      <c r="N940" s="387" t="s">
        <v>57</v>
      </c>
      <c r="O940" s="368"/>
    </row>
    <row r="941" spans="2:17">
      <c r="B941" s="721" t="s">
        <v>260</v>
      </c>
      <c r="C941" s="722"/>
      <c r="D941" s="722"/>
      <c r="E941" s="722"/>
      <c r="F941" s="722"/>
      <c r="G941" s="722"/>
      <c r="H941" s="722"/>
      <c r="I941" s="723"/>
      <c r="J941" s="351" t="s">
        <v>248</v>
      </c>
      <c r="K941" s="406">
        <v>0.03</v>
      </c>
      <c r="L941" s="724">
        <v>141327</v>
      </c>
      <c r="M941" s="725"/>
      <c r="N941" s="400">
        <f>+L941*K941</f>
        <v>4239.8099999999995</v>
      </c>
      <c r="O941" s="391"/>
      <c r="Q941" s="508"/>
    </row>
    <row r="942" spans="2:17">
      <c r="B942" s="726" t="s">
        <v>259</v>
      </c>
      <c r="C942" s="727"/>
      <c r="D942" s="727"/>
      <c r="E942" s="727"/>
      <c r="F942" s="727"/>
      <c r="G942" s="727"/>
      <c r="H942" s="727"/>
      <c r="I942" s="728"/>
      <c r="J942" s="351" t="s">
        <v>248</v>
      </c>
      <c r="K942" s="494">
        <v>0.01</v>
      </c>
      <c r="L942" s="729">
        <f>30000*1.04</f>
        <v>31200</v>
      </c>
      <c r="M942" s="730"/>
      <c r="N942" s="400">
        <f>+L942*K942</f>
        <v>312</v>
      </c>
      <c r="O942" s="391"/>
    </row>
    <row r="943" spans="2:17">
      <c r="B943" s="726"/>
      <c r="C943" s="727"/>
      <c r="D943" s="727"/>
      <c r="E943" s="727"/>
      <c r="F943" s="727"/>
      <c r="G943" s="727"/>
      <c r="H943" s="727"/>
      <c r="I943" s="728"/>
      <c r="J943" s="369"/>
      <c r="K943" s="401"/>
      <c r="L943" s="729"/>
      <c r="M943" s="730"/>
      <c r="N943" s="402"/>
      <c r="O943" s="391"/>
    </row>
    <row r="944" spans="2:17">
      <c r="B944" s="719"/>
      <c r="C944" s="720" t="s">
        <v>206</v>
      </c>
      <c r="D944" s="720" t="s">
        <v>206</v>
      </c>
      <c r="E944" s="720" t="s">
        <v>206</v>
      </c>
      <c r="F944" s="720" t="s">
        <v>206</v>
      </c>
      <c r="G944" s="720" t="s">
        <v>206</v>
      </c>
      <c r="H944" s="720" t="s">
        <v>206</v>
      </c>
      <c r="I944" s="720" t="s">
        <v>206</v>
      </c>
      <c r="J944" s="369"/>
      <c r="K944" s="401"/>
      <c r="L944" s="679"/>
      <c r="M944" s="679">
        <v>6500</v>
      </c>
      <c r="N944" s="393"/>
      <c r="O944" s="391"/>
    </row>
    <row r="945" spans="2:16">
      <c r="B945" s="719"/>
      <c r="C945" s="720"/>
      <c r="D945" s="720"/>
      <c r="E945" s="720"/>
      <c r="F945" s="720"/>
      <c r="G945" s="720"/>
      <c r="H945" s="720"/>
      <c r="I945" s="720"/>
      <c r="J945" s="369"/>
      <c r="K945" s="401"/>
      <c r="L945" s="679"/>
      <c r="M945" s="679"/>
      <c r="N945" s="393"/>
      <c r="O945" s="391"/>
    </row>
    <row r="946" spans="2:16" ht="14.4" thickBot="1">
      <c r="B946" s="715"/>
      <c r="C946" s="716"/>
      <c r="D946" s="716"/>
      <c r="E946" s="716"/>
      <c r="F946" s="716"/>
      <c r="G946" s="716"/>
      <c r="H946" s="716"/>
      <c r="I946" s="716"/>
      <c r="J946" s="403" t="s">
        <v>207</v>
      </c>
      <c r="K946" s="394">
        <v>0.05</v>
      </c>
      <c r="L946" s="683">
        <f>SUM(N941:N945)</f>
        <v>4551.8099999999995</v>
      </c>
      <c r="M946" s="683"/>
      <c r="N946" s="404">
        <f>ROUND(L946*K946,2)</f>
        <v>227.59</v>
      </c>
      <c r="O946" s="391"/>
    </row>
    <row r="947" spans="2:16" ht="14.4" thickBot="1">
      <c r="B947" s="684" t="s">
        <v>58</v>
      </c>
      <c r="C947" s="685"/>
      <c r="D947" s="685"/>
      <c r="E947" s="685"/>
      <c r="F947" s="685"/>
      <c r="G947" s="685"/>
      <c r="H947" s="685"/>
      <c r="I947" s="685"/>
      <c r="J947" s="685"/>
      <c r="K947" s="685"/>
      <c r="L947" s="685"/>
      <c r="M947" s="685"/>
      <c r="N947" s="397">
        <f>SUM(N941:N946)</f>
        <v>4779.3999999999996</v>
      </c>
      <c r="O947" s="391"/>
    </row>
    <row r="948" spans="2:16">
      <c r="B948" s="700" t="s">
        <v>61</v>
      </c>
      <c r="C948" s="701"/>
      <c r="D948" s="701"/>
      <c r="E948" s="701"/>
      <c r="F948" s="701"/>
      <c r="G948" s="701"/>
      <c r="H948" s="701"/>
      <c r="I948" s="701"/>
      <c r="J948" s="701"/>
      <c r="K948" s="701"/>
      <c r="L948" s="701"/>
      <c r="M948" s="701"/>
      <c r="N948" s="702"/>
      <c r="O948" s="354"/>
    </row>
    <row r="949" spans="2:16">
      <c r="B949" s="703"/>
      <c r="C949" s="704"/>
      <c r="D949" s="704"/>
      <c r="E949" s="704"/>
      <c r="F949" s="704"/>
      <c r="G949" s="704"/>
      <c r="H949" s="704"/>
      <c r="I949" s="704"/>
      <c r="J949" s="704"/>
      <c r="K949" s="704"/>
      <c r="L949" s="704"/>
      <c r="M949" s="704"/>
      <c r="N949" s="705"/>
      <c r="O949" s="354"/>
    </row>
    <row r="950" spans="2:16" ht="14.4" thickBot="1">
      <c r="B950" s="706"/>
      <c r="C950" s="707"/>
      <c r="D950" s="707"/>
      <c r="E950" s="707"/>
      <c r="F950" s="707"/>
      <c r="G950" s="707"/>
      <c r="H950" s="707"/>
      <c r="I950" s="707"/>
      <c r="J950" s="707"/>
      <c r="K950" s="707"/>
      <c r="L950" s="707"/>
      <c r="M950" s="707"/>
      <c r="N950" s="708"/>
      <c r="O950" s="354"/>
    </row>
    <row r="951" spans="2:16" ht="20.100000000000001" customHeight="1" thickBot="1">
      <c r="B951" s="709" t="s">
        <v>62</v>
      </c>
      <c r="C951" s="710"/>
      <c r="D951" s="710"/>
      <c r="E951" s="710"/>
      <c r="F951" s="710"/>
      <c r="G951" s="710"/>
      <c r="H951" s="710"/>
      <c r="I951" s="386" t="s">
        <v>63</v>
      </c>
      <c r="J951" s="386" t="s">
        <v>64</v>
      </c>
      <c r="K951" s="405" t="s">
        <v>65</v>
      </c>
      <c r="L951" s="710" t="s">
        <v>66</v>
      </c>
      <c r="M951" s="710"/>
      <c r="N951" s="387" t="s">
        <v>57</v>
      </c>
      <c r="O951" s="368"/>
    </row>
    <row r="952" spans="2:16">
      <c r="B952" s="712" t="str">
        <f>+B941</f>
        <v>ESMALTE PARA EXTERIOR 3 EN 1 BRILLANTE</v>
      </c>
      <c r="C952" s="713"/>
      <c r="D952" s="713"/>
      <c r="E952" s="713"/>
      <c r="F952" s="713"/>
      <c r="G952" s="713"/>
      <c r="H952" s="713"/>
      <c r="I952" s="512">
        <f>+K941*4.8</f>
        <v>0.14399999999999999</v>
      </c>
      <c r="J952" s="406">
        <v>6.32</v>
      </c>
      <c r="K952" s="406" t="s">
        <v>239</v>
      </c>
      <c r="L952" s="714">
        <v>350</v>
      </c>
      <c r="M952" s="714"/>
      <c r="N952" s="407">
        <f>+L952*J952*I952</f>
        <v>318.52799999999996</v>
      </c>
      <c r="O952" s="391"/>
    </row>
    <row r="953" spans="2:16" ht="14.4" thickBot="1">
      <c r="B953" s="715" t="s">
        <v>259</v>
      </c>
      <c r="C953" s="716"/>
      <c r="D953" s="716"/>
      <c r="E953" s="716"/>
      <c r="F953" s="716"/>
      <c r="G953" s="716"/>
      <c r="H953" s="716"/>
      <c r="I953" s="514">
        <f>+K942*3.5</f>
        <v>3.5000000000000003E-2</v>
      </c>
      <c r="J953" s="507">
        <v>6.32</v>
      </c>
      <c r="K953" s="406" t="s">
        <v>239</v>
      </c>
      <c r="L953" s="714">
        <v>350</v>
      </c>
      <c r="M953" s="714"/>
      <c r="N953" s="407">
        <f>+L953*J953*I953</f>
        <v>77.42</v>
      </c>
      <c r="O953" s="391"/>
    </row>
    <row r="954" spans="2:16" ht="14.4" thickBot="1">
      <c r="B954" s="684" t="s">
        <v>58</v>
      </c>
      <c r="C954" s="685"/>
      <c r="D954" s="685"/>
      <c r="E954" s="685"/>
      <c r="F954" s="685"/>
      <c r="G954" s="685"/>
      <c r="H954" s="685"/>
      <c r="I954" s="685"/>
      <c r="J954" s="685"/>
      <c r="K954" s="685"/>
      <c r="L954" s="685"/>
      <c r="M954" s="685"/>
      <c r="N954" s="408">
        <f>SUM(N952:N953)</f>
        <v>395.94799999999998</v>
      </c>
      <c r="O954" s="398"/>
    </row>
    <row r="955" spans="2:16">
      <c r="B955" s="700" t="s">
        <v>67</v>
      </c>
      <c r="C955" s="701"/>
      <c r="D955" s="701"/>
      <c r="E955" s="701"/>
      <c r="F955" s="701"/>
      <c r="G955" s="701"/>
      <c r="H955" s="701"/>
      <c r="I955" s="701"/>
      <c r="J955" s="701"/>
      <c r="K955" s="701"/>
      <c r="L955" s="701"/>
      <c r="M955" s="701"/>
      <c r="N955" s="702"/>
      <c r="O955" s="354"/>
    </row>
    <row r="956" spans="2:16">
      <c r="B956" s="703"/>
      <c r="C956" s="704"/>
      <c r="D956" s="704"/>
      <c r="E956" s="704"/>
      <c r="F956" s="704"/>
      <c r="G956" s="704"/>
      <c r="H956" s="704"/>
      <c r="I956" s="704"/>
      <c r="J956" s="704"/>
      <c r="K956" s="704"/>
      <c r="L956" s="704"/>
      <c r="M956" s="704"/>
      <c r="N956" s="705"/>
      <c r="O956" s="354"/>
    </row>
    <row r="957" spans="2:16" ht="14.4" thickBot="1">
      <c r="B957" s="706"/>
      <c r="C957" s="707"/>
      <c r="D957" s="707"/>
      <c r="E957" s="707"/>
      <c r="F957" s="707"/>
      <c r="G957" s="707"/>
      <c r="H957" s="707"/>
      <c r="I957" s="707"/>
      <c r="J957" s="707"/>
      <c r="K957" s="707"/>
      <c r="L957" s="707"/>
      <c r="M957" s="707"/>
      <c r="N957" s="708"/>
      <c r="O957" s="354"/>
    </row>
    <row r="958" spans="2:16" ht="32.1" customHeight="1" thickBot="1">
      <c r="B958" s="709" t="s">
        <v>68</v>
      </c>
      <c r="C958" s="710"/>
      <c r="D958" s="710"/>
      <c r="E958" s="710"/>
      <c r="F958" s="710"/>
      <c r="G958" s="710"/>
      <c r="H958" s="710"/>
      <c r="I958" s="386" t="s">
        <v>69</v>
      </c>
      <c r="J958" s="409" t="s">
        <v>70</v>
      </c>
      <c r="K958" s="409" t="s">
        <v>71</v>
      </c>
      <c r="L958" s="711" t="s">
        <v>56</v>
      </c>
      <c r="M958" s="711"/>
      <c r="N958" s="410" t="s">
        <v>57</v>
      </c>
      <c r="O958" s="352"/>
    </row>
    <row r="959" spans="2:16">
      <c r="B959" s="717" t="s">
        <v>223</v>
      </c>
      <c r="C959" s="718" t="s">
        <v>208</v>
      </c>
      <c r="D959" s="718" t="s">
        <v>208</v>
      </c>
      <c r="E959" s="718" t="s">
        <v>208</v>
      </c>
      <c r="F959" s="718" t="s">
        <v>208</v>
      </c>
      <c r="G959" s="718" t="s">
        <v>208</v>
      </c>
      <c r="H959" s="718" t="s">
        <v>208</v>
      </c>
      <c r="I959" s="411">
        <f>71433</f>
        <v>71433</v>
      </c>
      <c r="J959" s="389">
        <v>0.95</v>
      </c>
      <c r="K959" s="412">
        <f>+I959*(1+J959)</f>
        <v>139294.35</v>
      </c>
      <c r="L959" s="693">
        <v>67</v>
      </c>
      <c r="M959" s="693"/>
      <c r="N959" s="495">
        <f>K959/L959</f>
        <v>2079.0201492537312</v>
      </c>
      <c r="O959" s="413"/>
      <c r="P959" s="414"/>
    </row>
    <row r="960" spans="2:16">
      <c r="B960" s="691" t="s">
        <v>229</v>
      </c>
      <c r="C960" s="692"/>
      <c r="D960" s="692"/>
      <c r="E960" s="692"/>
      <c r="F960" s="692"/>
      <c r="G960" s="692"/>
      <c r="H960" s="692"/>
      <c r="I960" s="415">
        <v>95930</v>
      </c>
      <c r="J960" s="389">
        <v>0.95</v>
      </c>
      <c r="K960" s="412">
        <f>+I960*(1+J960)</f>
        <v>187063.5</v>
      </c>
      <c r="L960" s="693">
        <f>+L959</f>
        <v>67</v>
      </c>
      <c r="M960" s="693"/>
      <c r="N960" s="495">
        <f>K960/L960</f>
        <v>2791.9925373134329</v>
      </c>
      <c r="O960" s="413"/>
      <c r="P960" s="414"/>
    </row>
    <row r="961" spans="2:16" ht="14.4" thickBot="1">
      <c r="B961" s="694"/>
      <c r="C961" s="695"/>
      <c r="D961" s="695"/>
      <c r="E961" s="695"/>
      <c r="F961" s="695"/>
      <c r="G961" s="695"/>
      <c r="H961" s="695"/>
      <c r="I961" s="695"/>
      <c r="J961" s="695"/>
      <c r="K961" s="695"/>
      <c r="L961" s="695"/>
      <c r="M961" s="695"/>
      <c r="N961" s="696"/>
      <c r="O961" s="391"/>
    </row>
    <row r="962" spans="2:16" ht="14.4" thickBot="1">
      <c r="B962" s="684" t="s">
        <v>58</v>
      </c>
      <c r="C962" s="685"/>
      <c r="D962" s="685"/>
      <c r="E962" s="685"/>
      <c r="F962" s="685"/>
      <c r="G962" s="685"/>
      <c r="H962" s="685"/>
      <c r="I962" s="685"/>
      <c r="J962" s="685"/>
      <c r="K962" s="685"/>
      <c r="L962" s="685"/>
      <c r="M962" s="685"/>
      <c r="N962" s="419">
        <f>SUM(N959:N960)</f>
        <v>4871.0126865671646</v>
      </c>
      <c r="O962" s="391"/>
      <c r="P962" s="414"/>
    </row>
    <row r="963" spans="2:16" ht="14.4" thickBot="1">
      <c r="B963" s="697"/>
      <c r="C963" s="698"/>
      <c r="D963" s="698"/>
      <c r="E963" s="698"/>
      <c r="F963" s="698"/>
      <c r="G963" s="698"/>
      <c r="H963" s="698"/>
      <c r="I963" s="698"/>
      <c r="J963" s="698"/>
      <c r="K963" s="698"/>
      <c r="L963" s="698"/>
      <c r="M963" s="698"/>
      <c r="N963" s="699"/>
    </row>
    <row r="964" spans="2:16" ht="20.100000000000001" customHeight="1" thickBot="1">
      <c r="B964" s="689" t="s">
        <v>72</v>
      </c>
      <c r="C964" s="690"/>
      <c r="D964" s="690"/>
      <c r="E964" s="690"/>
      <c r="F964" s="690"/>
      <c r="G964" s="690"/>
      <c r="H964" s="690"/>
      <c r="I964" s="690"/>
      <c r="J964" s="690"/>
      <c r="K964" s="690"/>
      <c r="L964" s="690"/>
      <c r="M964" s="690"/>
      <c r="N964" s="420">
        <f>ROUND(N936+N947+N954+N962,0)</f>
        <v>15619</v>
      </c>
      <c r="O964" s="421"/>
    </row>
    <row r="965" spans="2:16">
      <c r="B965" s="700" t="s">
        <v>73</v>
      </c>
      <c r="C965" s="701"/>
      <c r="D965" s="701"/>
      <c r="E965" s="701"/>
      <c r="F965" s="701"/>
      <c r="G965" s="701"/>
      <c r="H965" s="701"/>
      <c r="I965" s="701"/>
      <c r="J965" s="701"/>
      <c r="K965" s="701"/>
      <c r="L965" s="701"/>
      <c r="M965" s="701"/>
      <c r="N965" s="702"/>
      <c r="O965" s="354"/>
    </row>
    <row r="966" spans="2:16">
      <c r="B966" s="703"/>
      <c r="C966" s="704"/>
      <c r="D966" s="704"/>
      <c r="E966" s="704"/>
      <c r="F966" s="704"/>
      <c r="G966" s="704"/>
      <c r="H966" s="704"/>
      <c r="I966" s="704"/>
      <c r="J966" s="704"/>
      <c r="K966" s="704"/>
      <c r="L966" s="704"/>
      <c r="M966" s="704"/>
      <c r="N966" s="705"/>
      <c r="O966" s="354"/>
    </row>
    <row r="967" spans="2:16" ht="14.4" thickBot="1">
      <c r="B967" s="706"/>
      <c r="C967" s="707"/>
      <c r="D967" s="707"/>
      <c r="E967" s="707"/>
      <c r="F967" s="707"/>
      <c r="G967" s="707"/>
      <c r="H967" s="707"/>
      <c r="I967" s="707"/>
      <c r="J967" s="707"/>
      <c r="K967" s="707"/>
      <c r="L967" s="707"/>
      <c r="M967" s="707"/>
      <c r="N967" s="708"/>
      <c r="O967" s="354"/>
    </row>
    <row r="968" spans="2:16" ht="20.100000000000001" customHeight="1" thickBot="1">
      <c r="B968" s="709" t="s">
        <v>74</v>
      </c>
      <c r="C968" s="710"/>
      <c r="D968" s="710"/>
      <c r="E968" s="710"/>
      <c r="F968" s="710"/>
      <c r="G968" s="710"/>
      <c r="H968" s="710"/>
      <c r="I968" s="386"/>
      <c r="J968" s="409"/>
      <c r="K968" s="409" t="s">
        <v>75</v>
      </c>
      <c r="L968" s="711" t="s">
        <v>76</v>
      </c>
      <c r="M968" s="711"/>
      <c r="N968" s="410"/>
      <c r="O968" s="352"/>
    </row>
    <row r="969" spans="2:16">
      <c r="B969" s="672" t="s">
        <v>77</v>
      </c>
      <c r="C969" s="673"/>
      <c r="D969" s="673"/>
      <c r="E969" s="673"/>
      <c r="F969" s="673"/>
      <c r="G969" s="673"/>
      <c r="H969" s="673"/>
      <c r="I969" s="673"/>
      <c r="J969" s="674"/>
      <c r="K969" s="389">
        <v>0.24</v>
      </c>
      <c r="L969" s="675">
        <f>N964*K969</f>
        <v>3748.56</v>
      </c>
      <c r="M969" s="675"/>
      <c r="N969" s="422"/>
      <c r="O969" s="423"/>
    </row>
    <row r="970" spans="2:16">
      <c r="B970" s="676" t="s">
        <v>78</v>
      </c>
      <c r="C970" s="677"/>
      <c r="D970" s="677"/>
      <c r="E970" s="677"/>
      <c r="F970" s="677"/>
      <c r="G970" s="677"/>
      <c r="H970" s="677"/>
      <c r="I970" s="677"/>
      <c r="J970" s="678"/>
      <c r="K970" s="416">
        <v>0.02</v>
      </c>
      <c r="L970" s="679">
        <f>N964*K970</f>
        <v>312.38</v>
      </c>
      <c r="M970" s="679"/>
      <c r="N970" s="424"/>
      <c r="O970" s="423"/>
    </row>
    <row r="971" spans="2:16" ht="14.4" thickBot="1">
      <c r="B971" s="680" t="s">
        <v>79</v>
      </c>
      <c r="C971" s="681"/>
      <c r="D971" s="681"/>
      <c r="E971" s="681"/>
      <c r="F971" s="681"/>
      <c r="G971" s="681"/>
      <c r="H971" s="681"/>
      <c r="I971" s="681"/>
      <c r="J971" s="682"/>
      <c r="K971" s="425">
        <v>7.0000000000000007E-2</v>
      </c>
      <c r="L971" s="683">
        <f>N964*K971</f>
        <v>1093.3300000000002</v>
      </c>
      <c r="M971" s="683"/>
      <c r="N971" s="426"/>
      <c r="O971" s="423"/>
    </row>
    <row r="972" spans="2:16" ht="14.4" thickBot="1">
      <c r="B972" s="684" t="s">
        <v>58</v>
      </c>
      <c r="C972" s="685"/>
      <c r="D972" s="685"/>
      <c r="E972" s="685"/>
      <c r="F972" s="685"/>
      <c r="G972" s="685"/>
      <c r="H972" s="685"/>
      <c r="I972" s="685"/>
      <c r="J972" s="685"/>
      <c r="K972" s="685"/>
      <c r="L972" s="685"/>
      <c r="M972" s="685"/>
      <c r="N972" s="427">
        <f>ROUND(SUM(L969:M971),0)</f>
        <v>5154</v>
      </c>
      <c r="O972" s="428"/>
    </row>
    <row r="973" spans="2:16" ht="14.4" thickBot="1">
      <c r="B973" s="686"/>
      <c r="C973" s="687"/>
      <c r="D973" s="687"/>
      <c r="E973" s="687"/>
      <c r="F973" s="687"/>
      <c r="G973" s="687"/>
      <c r="H973" s="687"/>
      <c r="I973" s="687"/>
      <c r="J973" s="687"/>
      <c r="K973" s="687"/>
      <c r="L973" s="687"/>
      <c r="M973" s="687"/>
      <c r="N973" s="688"/>
    </row>
    <row r="974" spans="2:16" ht="20.100000000000001" customHeight="1" thickBot="1">
      <c r="B974" s="689" t="s">
        <v>80</v>
      </c>
      <c r="C974" s="690"/>
      <c r="D974" s="690"/>
      <c r="E974" s="690"/>
      <c r="F974" s="690"/>
      <c r="G974" s="690"/>
      <c r="H974" s="690"/>
      <c r="I974" s="690"/>
      <c r="J974" s="690"/>
      <c r="K974" s="690"/>
      <c r="L974" s="690"/>
      <c r="M974" s="690"/>
      <c r="N974" s="420">
        <f>N964+N972</f>
        <v>20773</v>
      </c>
      <c r="O974" s="428"/>
    </row>
    <row r="975" spans="2:16">
      <c r="B975" s="429"/>
      <c r="C975" s="430"/>
      <c r="D975" s="430"/>
      <c r="E975" s="430"/>
      <c r="F975" s="430"/>
      <c r="G975" s="430"/>
      <c r="H975" s="430"/>
      <c r="I975" s="430"/>
      <c r="J975" s="430"/>
      <c r="K975" s="430"/>
      <c r="L975" s="430"/>
      <c r="M975" s="430"/>
      <c r="N975" s="431"/>
    </row>
    <row r="976" spans="2:16">
      <c r="B976" s="432"/>
      <c r="C976" s="433"/>
      <c r="D976" s="433"/>
      <c r="E976" s="433"/>
      <c r="F976" s="433"/>
      <c r="G976" s="433"/>
      <c r="H976" s="433"/>
      <c r="I976" s="433"/>
      <c r="J976" s="433"/>
      <c r="K976" s="433"/>
      <c r="L976" s="433"/>
      <c r="M976" s="433"/>
      <c r="N976" s="434"/>
    </row>
    <row r="977" spans="2:15">
      <c r="B977" s="435"/>
      <c r="C977" s="436" t="s">
        <v>164</v>
      </c>
      <c r="D977" s="437"/>
      <c r="E977" s="438"/>
      <c r="F977" s="438"/>
      <c r="G977" s="438"/>
      <c r="H977" s="436"/>
      <c r="J977" s="439" t="s">
        <v>161</v>
      </c>
      <c r="K977" s="440"/>
      <c r="L977" s="440"/>
      <c r="M977" s="433"/>
      <c r="N977" s="434"/>
    </row>
    <row r="978" spans="2:15">
      <c r="B978" s="441"/>
      <c r="C978" s="442"/>
      <c r="D978" s="437"/>
      <c r="E978" s="438"/>
      <c r="F978" s="438"/>
      <c r="G978" s="438"/>
      <c r="H978" s="436"/>
      <c r="J978" s="440"/>
      <c r="K978" s="440"/>
      <c r="L978" s="440"/>
      <c r="M978" s="433"/>
      <c r="N978" s="434"/>
    </row>
    <row r="979" spans="2:15">
      <c r="B979" s="441"/>
      <c r="C979" s="442"/>
      <c r="D979" s="437"/>
      <c r="E979" s="438"/>
      <c r="F979" s="438"/>
      <c r="G979" s="438"/>
      <c r="H979" s="436"/>
      <c r="J979" s="436"/>
      <c r="K979" s="436"/>
      <c r="L979" s="436"/>
      <c r="M979" s="433"/>
      <c r="N979" s="434"/>
    </row>
    <row r="980" spans="2:15">
      <c r="B980" s="443"/>
      <c r="C980" s="444"/>
      <c r="D980" s="445"/>
      <c r="E980" s="445"/>
      <c r="F980" s="445"/>
      <c r="G980" s="445"/>
      <c r="H980" s="444"/>
      <c r="J980" s="444"/>
      <c r="K980" s="445"/>
      <c r="L980" s="445"/>
      <c r="M980" s="433"/>
      <c r="N980" s="434"/>
    </row>
    <row r="981" spans="2:15">
      <c r="B981" s="443"/>
      <c r="C981" s="444" t="s">
        <v>317</v>
      </c>
      <c r="D981" s="445"/>
      <c r="E981" s="445"/>
      <c r="F981" s="445"/>
      <c r="G981" s="445"/>
      <c r="H981" s="444"/>
      <c r="J981" s="444" t="s">
        <v>209</v>
      </c>
      <c r="K981" s="438"/>
      <c r="L981" s="438"/>
      <c r="M981" s="446"/>
      <c r="N981" s="447"/>
      <c r="O981" s="371"/>
    </row>
    <row r="982" spans="2:15" ht="17.399999999999999" customHeight="1">
      <c r="B982" s="448"/>
      <c r="C982" s="449" t="s">
        <v>166</v>
      </c>
      <c r="D982" s="438"/>
      <c r="E982" s="438"/>
      <c r="F982" s="438"/>
      <c r="G982" s="438"/>
      <c r="H982" s="450"/>
      <c r="J982" s="450" t="s">
        <v>163</v>
      </c>
      <c r="K982" s="433"/>
      <c r="L982" s="433"/>
      <c r="M982" s="433"/>
      <c r="N982" s="434"/>
    </row>
    <row r="983" spans="2:15" ht="17.25" customHeight="1">
      <c r="B983" s="451"/>
      <c r="C983" s="452"/>
      <c r="D983" s="452"/>
      <c r="E983" s="433"/>
      <c r="F983" s="433"/>
      <c r="G983" s="433"/>
      <c r="H983" s="433"/>
      <c r="I983" s="433"/>
      <c r="J983" s="666"/>
      <c r="K983" s="666"/>
      <c r="L983" s="666"/>
      <c r="M983" s="666"/>
      <c r="N983" s="667"/>
      <c r="O983" s="62"/>
    </row>
    <row r="984" spans="2:15" ht="18.75" customHeight="1" thickBot="1">
      <c r="B984" s="670"/>
      <c r="C984" s="671"/>
      <c r="D984" s="671"/>
      <c r="E984" s="453"/>
      <c r="F984" s="453"/>
      <c r="G984" s="453"/>
      <c r="H984" s="453"/>
      <c r="I984" s="453"/>
      <c r="J984" s="668"/>
      <c r="K984" s="668"/>
      <c r="L984" s="668"/>
      <c r="M984" s="668"/>
      <c r="N984" s="669"/>
      <c r="O984" s="62"/>
    </row>
    <row r="986" spans="2:15" ht="14.4" thickBot="1"/>
    <row r="987" spans="2:15">
      <c r="B987" s="356"/>
      <c r="C987" s="357"/>
      <c r="D987" s="357"/>
      <c r="E987" s="357"/>
      <c r="F987" s="357"/>
      <c r="G987" s="357"/>
      <c r="H987" s="357"/>
      <c r="I987" s="357"/>
      <c r="J987" s="357"/>
      <c r="K987" s="357"/>
      <c r="L987" s="357"/>
      <c r="M987" s="357"/>
      <c r="N987" s="358"/>
    </row>
    <row r="988" spans="2:15" ht="23.25" customHeight="1">
      <c r="B988" s="756"/>
      <c r="C988" s="757"/>
      <c r="D988" s="757"/>
      <c r="E988" s="757"/>
      <c r="N988" s="360"/>
    </row>
    <row r="989" spans="2:15">
      <c r="B989" s="353"/>
      <c r="C989" s="361"/>
      <c r="D989" s="354"/>
      <c r="E989" s="361"/>
      <c r="N989" s="360"/>
    </row>
    <row r="990" spans="2:15">
      <c r="B990" s="362"/>
      <c r="C990" s="363"/>
      <c r="D990" s="364"/>
      <c r="E990" s="363"/>
      <c r="N990" s="360"/>
    </row>
    <row r="991" spans="2:15">
      <c r="B991" s="758"/>
      <c r="C991" s="759"/>
      <c r="D991" s="759"/>
      <c r="E991" s="759"/>
      <c r="F991" s="759"/>
      <c r="G991" s="759"/>
      <c r="H991" s="759"/>
      <c r="I991" s="759"/>
      <c r="J991" s="759"/>
      <c r="K991" s="759"/>
      <c r="L991" s="759"/>
      <c r="M991" s="759"/>
      <c r="N991" s="760"/>
      <c r="O991" s="359"/>
    </row>
    <row r="992" spans="2:15" ht="14.4" thickBot="1">
      <c r="B992" s="365"/>
      <c r="N992" s="360"/>
    </row>
    <row r="993" spans="2:15">
      <c r="B993" s="761"/>
      <c r="C993" s="764"/>
      <c r="D993" s="764"/>
      <c r="E993" s="764"/>
      <c r="F993" s="764"/>
      <c r="G993" s="764"/>
      <c r="H993" s="764"/>
      <c r="I993" s="764"/>
      <c r="J993" s="764"/>
      <c r="K993" s="765"/>
      <c r="L993" s="765"/>
      <c r="M993" s="765"/>
      <c r="N993" s="766"/>
      <c r="O993" s="367"/>
    </row>
    <row r="994" spans="2:15">
      <c r="B994" s="762"/>
      <c r="C994" s="742" t="s">
        <v>200</v>
      </c>
      <c r="D994" s="742"/>
      <c r="E994" s="742"/>
      <c r="F994" s="742"/>
      <c r="G994" s="742"/>
      <c r="H994" s="742"/>
      <c r="I994" s="742"/>
      <c r="J994" s="742"/>
      <c r="K994" s="767"/>
      <c r="L994" s="767"/>
      <c r="M994" s="767"/>
      <c r="N994" s="768"/>
      <c r="O994" s="367"/>
    </row>
    <row r="995" spans="2:15">
      <c r="B995" s="762"/>
      <c r="C995" s="742" t="s">
        <v>201</v>
      </c>
      <c r="D995" s="742"/>
      <c r="E995" s="742"/>
      <c r="F995" s="742"/>
      <c r="G995" s="742"/>
      <c r="H995" s="742"/>
      <c r="I995" s="742"/>
      <c r="J995" s="742"/>
      <c r="K995" s="769" t="s">
        <v>38</v>
      </c>
      <c r="L995" s="769"/>
      <c r="M995" s="769"/>
      <c r="N995" s="770"/>
      <c r="O995" s="367"/>
    </row>
    <row r="996" spans="2:15" ht="15" customHeight="1">
      <c r="B996" s="762"/>
      <c r="C996" s="772" t="s">
        <v>202</v>
      </c>
      <c r="D996" s="772"/>
      <c r="E996" s="772"/>
      <c r="F996" s="772"/>
      <c r="G996" s="772"/>
      <c r="H996" s="772"/>
      <c r="I996" s="772"/>
      <c r="J996" s="772"/>
      <c r="K996" s="735"/>
      <c r="L996" s="735"/>
      <c r="M996" s="735"/>
      <c r="N996" s="771"/>
      <c r="O996" s="371"/>
    </row>
    <row r="997" spans="2:15" ht="12.75" customHeight="1">
      <c r="B997" s="762"/>
      <c r="C997" s="772"/>
      <c r="D997" s="772"/>
      <c r="E997" s="772"/>
      <c r="F997" s="772"/>
      <c r="G997" s="772"/>
      <c r="H997" s="772"/>
      <c r="I997" s="772"/>
      <c r="J997" s="772"/>
      <c r="K997" s="769" t="s">
        <v>40</v>
      </c>
      <c r="L997" s="769">
        <v>13</v>
      </c>
      <c r="M997" s="769" t="s">
        <v>41</v>
      </c>
      <c r="N997" s="770">
        <v>13</v>
      </c>
      <c r="O997" s="367"/>
    </row>
    <row r="998" spans="2:15" ht="13.5" customHeight="1">
      <c r="B998" s="762"/>
      <c r="C998" s="772"/>
      <c r="D998" s="772"/>
      <c r="E998" s="772"/>
      <c r="F998" s="772"/>
      <c r="G998" s="772"/>
      <c r="H998" s="772"/>
      <c r="I998" s="772"/>
      <c r="J998" s="772"/>
      <c r="K998" s="769"/>
      <c r="L998" s="769"/>
      <c r="M998" s="769"/>
      <c r="N998" s="770"/>
      <c r="O998" s="367"/>
    </row>
    <row r="999" spans="2:15" ht="14.4" thickBot="1">
      <c r="B999" s="763"/>
      <c r="C999" s="775" t="s">
        <v>42</v>
      </c>
      <c r="D999" s="775"/>
      <c r="E999" s="775"/>
      <c r="F999" s="775"/>
      <c r="G999" s="775"/>
      <c r="H999" s="775"/>
      <c r="I999" s="775"/>
      <c r="J999" s="775"/>
      <c r="K999" s="773"/>
      <c r="L999" s="773"/>
      <c r="M999" s="773"/>
      <c r="N999" s="774"/>
      <c r="O999" s="367"/>
    </row>
    <row r="1000" spans="2:15">
      <c r="B1000" s="372"/>
      <c r="C1000" s="366"/>
      <c r="D1000" s="366"/>
      <c r="E1000" s="366"/>
      <c r="F1000" s="366"/>
      <c r="G1000" s="366"/>
      <c r="H1000" s="366"/>
      <c r="I1000" s="366"/>
      <c r="J1000" s="366"/>
      <c r="K1000" s="366"/>
      <c r="L1000" s="357"/>
      <c r="M1000" s="357"/>
      <c r="N1000" s="358"/>
    </row>
    <row r="1001" spans="2:15">
      <c r="B1001" s="373"/>
      <c r="C1001" s="368"/>
      <c r="D1001" s="368"/>
      <c r="E1001" s="368"/>
      <c r="F1001" s="368"/>
      <c r="G1001" s="368"/>
      <c r="H1001" s="368"/>
      <c r="I1001" s="368"/>
      <c r="J1001" s="368"/>
      <c r="K1001" s="735" t="s">
        <v>43</v>
      </c>
      <c r="L1001" s="369" t="s">
        <v>44</v>
      </c>
      <c r="M1001" s="369" t="s">
        <v>45</v>
      </c>
      <c r="N1001" s="370" t="s">
        <v>46</v>
      </c>
      <c r="O1001" s="371"/>
    </row>
    <row r="1002" spans="2:15">
      <c r="B1002" s="373"/>
      <c r="C1002" s="368"/>
      <c r="D1002" s="368"/>
      <c r="E1002" s="368"/>
      <c r="F1002" s="368"/>
      <c r="G1002" s="368"/>
      <c r="H1002" s="368"/>
      <c r="I1002" s="368"/>
      <c r="J1002" s="368"/>
      <c r="K1002" s="735"/>
      <c r="L1002" s="63">
        <f>+$L$17</f>
        <v>22</v>
      </c>
      <c r="M1002" s="63">
        <f>+$M$17</f>
        <v>9</v>
      </c>
      <c r="N1002" s="64">
        <f>+$N$17</f>
        <v>2026</v>
      </c>
      <c r="O1002" s="374"/>
    </row>
    <row r="1003" spans="2:15" ht="18" customHeight="1">
      <c r="B1003" s="741"/>
      <c r="C1003" s="742"/>
      <c r="D1003" s="742"/>
      <c r="E1003" s="742"/>
      <c r="F1003" s="368"/>
      <c r="G1003" s="368"/>
      <c r="H1003" s="368"/>
      <c r="J1003" s="368"/>
      <c r="K1003" s="62"/>
      <c r="N1003" s="65"/>
      <c r="O1003" s="374"/>
    </row>
    <row r="1004" spans="2:15" ht="39.6" customHeight="1">
      <c r="B1004" s="375"/>
      <c r="C1004" s="757" t="s">
        <v>264</v>
      </c>
      <c r="D1004" s="757"/>
      <c r="E1004" s="757"/>
      <c r="F1004" s="757"/>
      <c r="G1004" s="757"/>
      <c r="H1004" s="757"/>
      <c r="I1004" s="757"/>
      <c r="J1004" s="757"/>
      <c r="K1004" s="757"/>
      <c r="L1004" s="757"/>
      <c r="M1004" s="757"/>
      <c r="N1004" s="791"/>
      <c r="O1004" s="371"/>
    </row>
    <row r="1005" spans="2:15">
      <c r="B1005" s="365"/>
      <c r="N1005" s="360"/>
    </row>
    <row r="1006" spans="2:15" ht="14.4" thickBot="1">
      <c r="B1006" s="377"/>
      <c r="C1006" s="378"/>
      <c r="D1006" s="378"/>
      <c r="E1006" s="378"/>
      <c r="F1006" s="378"/>
      <c r="G1006" s="378"/>
      <c r="H1006" s="378"/>
      <c r="I1006" s="378"/>
      <c r="J1006" s="378"/>
      <c r="K1006" s="378"/>
      <c r="L1006" s="378"/>
      <c r="M1006" s="378"/>
      <c r="N1006" s="379"/>
    </row>
    <row r="1007" spans="2:15" ht="15" customHeight="1">
      <c r="B1007" s="743" t="s">
        <v>49</v>
      </c>
      <c r="C1007" s="744"/>
      <c r="D1007" s="744"/>
      <c r="E1007" s="744"/>
      <c r="F1007" s="744"/>
      <c r="G1007" s="744"/>
      <c r="H1007" s="744"/>
      <c r="I1007" s="744"/>
      <c r="J1007" s="744"/>
      <c r="K1007" s="744"/>
      <c r="L1007" s="744"/>
      <c r="M1007" s="744"/>
      <c r="N1007" s="745"/>
      <c r="O1007" s="380"/>
    </row>
    <row r="1008" spans="2:15" ht="15" customHeight="1" thickBot="1">
      <c r="B1008" s="746"/>
      <c r="C1008" s="747"/>
      <c r="D1008" s="747"/>
      <c r="E1008" s="747"/>
      <c r="F1008" s="747"/>
      <c r="G1008" s="747"/>
      <c r="H1008" s="747"/>
      <c r="I1008" s="747"/>
      <c r="J1008" s="747"/>
      <c r="K1008" s="747"/>
      <c r="L1008" s="747"/>
      <c r="M1008" s="747"/>
      <c r="N1008" s="748"/>
    </row>
    <row r="1009" spans="2:17" ht="20.100000000000001" customHeight="1">
      <c r="B1009" s="381" t="s">
        <v>50</v>
      </c>
      <c r="C1009" s="749" t="s">
        <v>11</v>
      </c>
      <c r="D1009" s="749"/>
      <c r="E1009" s="749"/>
      <c r="F1009" s="749"/>
      <c r="G1009" s="749"/>
      <c r="H1009" s="749"/>
      <c r="I1009" s="749"/>
      <c r="J1009" s="749"/>
      <c r="K1009" s="749"/>
      <c r="L1009" s="750" t="s">
        <v>51</v>
      </c>
      <c r="M1009" s="750"/>
      <c r="N1009" s="382" t="s">
        <v>13</v>
      </c>
      <c r="O1009" s="368"/>
    </row>
    <row r="1010" spans="2:17" ht="20.100000000000001" customHeight="1" thickBot="1">
      <c r="B1010" s="383" t="str">
        <f>+'PRESUPUESTO OFICIAL (Entidad.)'!D23</f>
        <v>3.7</v>
      </c>
      <c r="C1010" s="751" t="str">
        <f>+'PRESUPUESTO OFICIAL (Entidad.)'!E23</f>
        <v>SUMINISTRO E INSTALACIÓN DE CORTA-VIENTOS EN CABLE DE 6X36 AA  Ø 3/8"</v>
      </c>
      <c r="D1010" s="751"/>
      <c r="E1010" s="751"/>
      <c r="F1010" s="751"/>
      <c r="G1010" s="751"/>
      <c r="H1010" s="751"/>
      <c r="I1010" s="751"/>
      <c r="J1010" s="751"/>
      <c r="K1010" s="751"/>
      <c r="L1010" s="751" t="str">
        <f>+'PRESUPUESTO OFICIAL (Entidad.)'!F23</f>
        <v>ML</v>
      </c>
      <c r="M1010" s="751"/>
      <c r="N1010" s="384">
        <v>1</v>
      </c>
      <c r="O1010" s="385"/>
    </row>
    <row r="1011" spans="2:17">
      <c r="B1011" s="752" t="str">
        <f>+B928</f>
        <v>I. EQUIPO</v>
      </c>
      <c r="C1011" s="753"/>
      <c r="D1011" s="753"/>
      <c r="E1011" s="753"/>
      <c r="F1011" s="753"/>
      <c r="G1011" s="753"/>
      <c r="H1011" s="753"/>
      <c r="I1011" s="753"/>
      <c r="J1011" s="753"/>
      <c r="K1011" s="753"/>
      <c r="L1011" s="753"/>
      <c r="M1011" s="753"/>
      <c r="N1011" s="754"/>
      <c r="O1011" s="354"/>
    </row>
    <row r="1012" spans="2:17">
      <c r="B1012" s="703"/>
      <c r="C1012" s="704"/>
      <c r="D1012" s="704"/>
      <c r="E1012" s="704"/>
      <c r="F1012" s="704"/>
      <c r="G1012" s="704"/>
      <c r="H1012" s="704"/>
      <c r="I1012" s="704"/>
      <c r="J1012" s="704"/>
      <c r="K1012" s="704"/>
      <c r="L1012" s="704"/>
      <c r="M1012" s="704"/>
      <c r="N1012" s="705"/>
      <c r="O1012" s="354"/>
    </row>
    <row r="1013" spans="2:17" ht="14.4" thickBot="1">
      <c r="B1013" s="706"/>
      <c r="C1013" s="707"/>
      <c r="D1013" s="707"/>
      <c r="E1013" s="707"/>
      <c r="F1013" s="707"/>
      <c r="G1013" s="707"/>
      <c r="H1013" s="707"/>
      <c r="I1013" s="707"/>
      <c r="J1013" s="707"/>
      <c r="K1013" s="707"/>
      <c r="L1013" s="707"/>
      <c r="M1013" s="707"/>
      <c r="N1013" s="708"/>
      <c r="O1013" s="354"/>
    </row>
    <row r="1014" spans="2:17" ht="20.100000000000001" customHeight="1" thickBot="1">
      <c r="B1014" s="709" t="s">
        <v>11</v>
      </c>
      <c r="C1014" s="755"/>
      <c r="D1014" s="755"/>
      <c r="E1014" s="755"/>
      <c r="F1014" s="755"/>
      <c r="G1014" s="710" t="s">
        <v>53</v>
      </c>
      <c r="H1014" s="755"/>
      <c r="I1014" s="710" t="s">
        <v>54</v>
      </c>
      <c r="J1014" s="710"/>
      <c r="K1014" s="386" t="s">
        <v>55</v>
      </c>
      <c r="L1014" s="710" t="s">
        <v>56</v>
      </c>
      <c r="M1014" s="710"/>
      <c r="N1014" s="387" t="s">
        <v>57</v>
      </c>
      <c r="O1014" s="368"/>
    </row>
    <row r="1015" spans="2:17">
      <c r="B1015" s="712" t="s">
        <v>203</v>
      </c>
      <c r="C1015" s="713" t="s">
        <v>203</v>
      </c>
      <c r="D1015" s="713" t="s">
        <v>203</v>
      </c>
      <c r="E1015" s="713" t="s">
        <v>203</v>
      </c>
      <c r="F1015" s="713" t="s">
        <v>203</v>
      </c>
      <c r="G1015" s="713"/>
      <c r="H1015" s="713"/>
      <c r="I1015" s="731" t="s">
        <v>204</v>
      </c>
      <c r="J1015" s="731" t="s">
        <v>204</v>
      </c>
      <c r="K1015" s="388">
        <f>N1044</f>
        <v>5439.2975000000006</v>
      </c>
      <c r="L1015" s="732">
        <v>0.1</v>
      </c>
      <c r="M1015" s="732">
        <v>0.1</v>
      </c>
      <c r="N1015" s="390">
        <f>K1015*L1015</f>
        <v>543.92975000000013</v>
      </c>
      <c r="O1015" s="391"/>
    </row>
    <row r="1016" spans="2:17">
      <c r="B1016" s="733" t="s">
        <v>222</v>
      </c>
      <c r="C1016" s="734"/>
      <c r="D1016" s="734"/>
      <c r="E1016" s="734"/>
      <c r="F1016" s="734"/>
      <c r="G1016" s="720"/>
      <c r="H1016" s="720"/>
      <c r="I1016" s="735" t="s">
        <v>205</v>
      </c>
      <c r="J1016" s="735" t="s">
        <v>204</v>
      </c>
      <c r="K1016" s="392">
        <v>149960</v>
      </c>
      <c r="L1016" s="736">
        <f>+L1042</f>
        <v>60</v>
      </c>
      <c r="M1016" s="735">
        <v>100</v>
      </c>
      <c r="N1016" s="390">
        <f>K1016/L1016</f>
        <v>2499.3333333333335</v>
      </c>
      <c r="O1016" s="391"/>
    </row>
    <row r="1017" spans="2:17" ht="14.4" thickBot="1">
      <c r="B1017" s="715"/>
      <c r="C1017" s="716"/>
      <c r="D1017" s="716"/>
      <c r="E1017" s="716"/>
      <c r="F1017" s="716"/>
      <c r="G1017" s="716"/>
      <c r="H1017" s="716"/>
      <c r="I1017" s="716"/>
      <c r="J1017" s="716"/>
      <c r="K1017" s="395"/>
      <c r="L1017" s="786"/>
      <c r="M1017" s="786"/>
      <c r="N1017" s="396"/>
      <c r="O1017" s="391"/>
    </row>
    <row r="1018" spans="2:17" ht="14.4" thickBot="1">
      <c r="B1018" s="684" t="s">
        <v>58</v>
      </c>
      <c r="C1018" s="685"/>
      <c r="D1018" s="685"/>
      <c r="E1018" s="685"/>
      <c r="F1018" s="685"/>
      <c r="G1018" s="685"/>
      <c r="H1018" s="685"/>
      <c r="I1018" s="685"/>
      <c r="J1018" s="685"/>
      <c r="K1018" s="685"/>
      <c r="L1018" s="685"/>
      <c r="M1018" s="685"/>
      <c r="N1018" s="397">
        <f>SUM(N1015:N1016)</f>
        <v>3043.2630833333337</v>
      </c>
      <c r="O1018" s="398"/>
    </row>
    <row r="1019" spans="2:17" ht="13.5" customHeight="1">
      <c r="B1019" s="700" t="s">
        <v>59</v>
      </c>
      <c r="C1019" s="701"/>
      <c r="D1019" s="701"/>
      <c r="E1019" s="701"/>
      <c r="F1019" s="701"/>
      <c r="G1019" s="701"/>
      <c r="H1019" s="701"/>
      <c r="I1019" s="701"/>
      <c r="J1019" s="701"/>
      <c r="K1019" s="701"/>
      <c r="L1019" s="701"/>
      <c r="M1019" s="701"/>
      <c r="N1019" s="702"/>
      <c r="O1019" s="354"/>
    </row>
    <row r="1020" spans="2:17">
      <c r="B1020" s="703"/>
      <c r="C1020" s="704"/>
      <c r="D1020" s="704"/>
      <c r="E1020" s="704"/>
      <c r="F1020" s="704"/>
      <c r="G1020" s="704"/>
      <c r="H1020" s="704"/>
      <c r="I1020" s="704"/>
      <c r="J1020" s="704"/>
      <c r="K1020" s="704"/>
      <c r="L1020" s="704"/>
      <c r="M1020" s="704"/>
      <c r="N1020" s="705"/>
      <c r="O1020" s="354"/>
    </row>
    <row r="1021" spans="2:17" ht="14.4" thickBot="1">
      <c r="B1021" s="706"/>
      <c r="C1021" s="707"/>
      <c r="D1021" s="707"/>
      <c r="E1021" s="707"/>
      <c r="F1021" s="707"/>
      <c r="G1021" s="707"/>
      <c r="H1021" s="707"/>
      <c r="I1021" s="707"/>
      <c r="J1021" s="707"/>
      <c r="K1021" s="707"/>
      <c r="L1021" s="707"/>
      <c r="M1021" s="707"/>
      <c r="N1021" s="708"/>
      <c r="O1021" s="354"/>
    </row>
    <row r="1022" spans="2:17" ht="20.100000000000001" customHeight="1" thickBot="1">
      <c r="B1022" s="784" t="s">
        <v>11</v>
      </c>
      <c r="C1022" s="785"/>
      <c r="D1022" s="785"/>
      <c r="E1022" s="785"/>
      <c r="F1022" s="785"/>
      <c r="G1022" s="785"/>
      <c r="H1022" s="785"/>
      <c r="I1022" s="785"/>
      <c r="J1022" s="525" t="s">
        <v>51</v>
      </c>
      <c r="K1022" s="525" t="s">
        <v>13</v>
      </c>
      <c r="L1022" s="785" t="s">
        <v>60</v>
      </c>
      <c r="M1022" s="785"/>
      <c r="N1022" s="527" t="s">
        <v>57</v>
      </c>
      <c r="O1022" s="368"/>
    </row>
    <row r="1023" spans="2:17">
      <c r="B1023" s="801" t="s">
        <v>281</v>
      </c>
      <c r="C1023" s="802"/>
      <c r="D1023" s="802"/>
      <c r="E1023" s="802"/>
      <c r="F1023" s="802"/>
      <c r="G1023" s="802"/>
      <c r="H1023" s="802"/>
      <c r="I1023" s="802"/>
      <c r="J1023" s="59" t="s">
        <v>95</v>
      </c>
      <c r="K1023" s="530">
        <v>1</v>
      </c>
      <c r="L1023" s="803">
        <f>15000*1.14</f>
        <v>17100</v>
      </c>
      <c r="M1023" s="803"/>
      <c r="N1023" s="539">
        <f>+L1023*K1023</f>
        <v>17100</v>
      </c>
      <c r="O1023" s="391"/>
      <c r="Q1023" s="508"/>
    </row>
    <row r="1024" spans="2:17">
      <c r="B1024" s="733" t="s">
        <v>263</v>
      </c>
      <c r="C1024" s="734"/>
      <c r="D1024" s="734"/>
      <c r="E1024" s="734"/>
      <c r="F1024" s="734"/>
      <c r="G1024" s="734"/>
      <c r="H1024" s="734"/>
      <c r="I1024" s="734"/>
      <c r="J1024" s="369" t="s">
        <v>95</v>
      </c>
      <c r="K1024" s="494">
        <v>0.03</v>
      </c>
      <c r="L1024" s="679">
        <v>16900</v>
      </c>
      <c r="M1024" s="679"/>
      <c r="N1024" s="402">
        <f>+L1024*K1024</f>
        <v>507</v>
      </c>
      <c r="O1024" s="391"/>
    </row>
    <row r="1025" spans="2:15">
      <c r="B1025" s="719"/>
      <c r="C1025" s="720"/>
      <c r="D1025" s="720"/>
      <c r="E1025" s="720"/>
      <c r="F1025" s="720"/>
      <c r="G1025" s="720"/>
      <c r="H1025" s="720"/>
      <c r="I1025" s="720"/>
      <c r="J1025" s="369"/>
      <c r="K1025" s="401"/>
      <c r="L1025" s="679"/>
      <c r="M1025" s="679"/>
      <c r="N1025" s="402"/>
      <c r="O1025" s="391"/>
    </row>
    <row r="1026" spans="2:15">
      <c r="B1026" s="719"/>
      <c r="C1026" s="720" t="s">
        <v>206</v>
      </c>
      <c r="D1026" s="720" t="s">
        <v>206</v>
      </c>
      <c r="E1026" s="720" t="s">
        <v>206</v>
      </c>
      <c r="F1026" s="720" t="s">
        <v>206</v>
      </c>
      <c r="G1026" s="720" t="s">
        <v>206</v>
      </c>
      <c r="H1026" s="720" t="s">
        <v>206</v>
      </c>
      <c r="I1026" s="720" t="s">
        <v>206</v>
      </c>
      <c r="J1026" s="369"/>
      <c r="K1026" s="401"/>
      <c r="L1026" s="679"/>
      <c r="M1026" s="679">
        <v>6500</v>
      </c>
      <c r="N1026" s="393"/>
      <c r="O1026" s="391"/>
    </row>
    <row r="1027" spans="2:15">
      <c r="J1027" s="369"/>
      <c r="K1027" s="401"/>
      <c r="L1027" s="679"/>
      <c r="M1027" s="679"/>
      <c r="N1027" s="393"/>
      <c r="O1027" s="391"/>
    </row>
    <row r="1028" spans="2:15" ht="14.4" thickBot="1">
      <c r="B1028" s="719"/>
      <c r="C1028" s="720"/>
      <c r="D1028" s="720"/>
      <c r="E1028" s="720"/>
      <c r="F1028" s="720"/>
      <c r="G1028" s="720"/>
      <c r="H1028" s="720"/>
      <c r="I1028" s="720"/>
      <c r="J1028" s="533" t="s">
        <v>207</v>
      </c>
      <c r="K1028" s="532">
        <v>0.05</v>
      </c>
      <c r="L1028" s="804">
        <f>SUM(N1023:N1027)</f>
        <v>17607</v>
      </c>
      <c r="M1028" s="804"/>
      <c r="N1028" s="540">
        <f>ROUND(L1028*K1028,2)</f>
        <v>880.35</v>
      </c>
      <c r="O1028" s="391"/>
    </row>
    <row r="1029" spans="2:15" ht="14.4" thickBot="1">
      <c r="B1029" s="782" t="s">
        <v>58</v>
      </c>
      <c r="C1029" s="783"/>
      <c r="D1029" s="783"/>
      <c r="E1029" s="783"/>
      <c r="F1029" s="783"/>
      <c r="G1029" s="783"/>
      <c r="H1029" s="783"/>
      <c r="I1029" s="783"/>
      <c r="J1029" s="783"/>
      <c r="K1029" s="783"/>
      <c r="L1029" s="783"/>
      <c r="M1029" s="783"/>
      <c r="N1029" s="538">
        <f>SUM(N1023:N1028)</f>
        <v>18487.349999999999</v>
      </c>
      <c r="O1029" s="391"/>
    </row>
    <row r="1030" spans="2:15">
      <c r="B1030" s="700" t="s">
        <v>61</v>
      </c>
      <c r="C1030" s="701"/>
      <c r="D1030" s="701"/>
      <c r="E1030" s="701"/>
      <c r="F1030" s="701"/>
      <c r="G1030" s="701"/>
      <c r="H1030" s="701"/>
      <c r="I1030" s="701"/>
      <c r="J1030" s="701"/>
      <c r="K1030" s="701"/>
      <c r="L1030" s="701"/>
      <c r="M1030" s="701"/>
      <c r="N1030" s="702"/>
      <c r="O1030" s="354"/>
    </row>
    <row r="1031" spans="2:15">
      <c r="B1031" s="703"/>
      <c r="C1031" s="704"/>
      <c r="D1031" s="704"/>
      <c r="E1031" s="704"/>
      <c r="F1031" s="704"/>
      <c r="G1031" s="704"/>
      <c r="H1031" s="704"/>
      <c r="I1031" s="704"/>
      <c r="J1031" s="704"/>
      <c r="K1031" s="704"/>
      <c r="L1031" s="704"/>
      <c r="M1031" s="704"/>
      <c r="N1031" s="705"/>
      <c r="O1031" s="354"/>
    </row>
    <row r="1032" spans="2:15" ht="14.4" thickBot="1">
      <c r="B1032" s="706"/>
      <c r="C1032" s="707"/>
      <c r="D1032" s="707"/>
      <c r="E1032" s="707"/>
      <c r="F1032" s="707"/>
      <c r="G1032" s="707"/>
      <c r="H1032" s="707"/>
      <c r="I1032" s="707"/>
      <c r="J1032" s="707"/>
      <c r="K1032" s="707"/>
      <c r="L1032" s="707"/>
      <c r="M1032" s="707"/>
      <c r="N1032" s="708"/>
      <c r="O1032" s="354"/>
    </row>
    <row r="1033" spans="2:15" ht="20.100000000000001" customHeight="1" thickBot="1">
      <c r="B1033" s="709" t="s">
        <v>62</v>
      </c>
      <c r="C1033" s="710"/>
      <c r="D1033" s="710"/>
      <c r="E1033" s="710"/>
      <c r="F1033" s="710"/>
      <c r="G1033" s="710"/>
      <c r="H1033" s="710"/>
      <c r="I1033" s="386" t="s">
        <v>63</v>
      </c>
      <c r="J1033" s="386" t="s">
        <v>64</v>
      </c>
      <c r="K1033" s="405" t="s">
        <v>65</v>
      </c>
      <c r="L1033" s="710" t="s">
        <v>66</v>
      </c>
      <c r="M1033" s="710"/>
      <c r="N1033" s="387" t="s">
        <v>57</v>
      </c>
      <c r="O1033" s="368"/>
    </row>
    <row r="1034" spans="2:15">
      <c r="B1034" s="712" t="str">
        <f>+B1023</f>
        <v>CABLE DE ACERO 6X36 AA 3/8"</v>
      </c>
      <c r="C1034" s="713"/>
      <c r="D1034" s="713"/>
      <c r="E1034" s="713"/>
      <c r="F1034" s="713"/>
      <c r="G1034" s="713"/>
      <c r="H1034" s="713"/>
      <c r="I1034" s="512">
        <v>0.39</v>
      </c>
      <c r="J1034" s="406">
        <v>6.32</v>
      </c>
      <c r="K1034" s="406" t="s">
        <v>239</v>
      </c>
      <c r="L1034" s="714">
        <v>350</v>
      </c>
      <c r="M1034" s="714"/>
      <c r="N1034" s="407">
        <f>+L1034*J1034*I1034</f>
        <v>862.68000000000006</v>
      </c>
      <c r="O1034" s="391"/>
    </row>
    <row r="1035" spans="2:15" ht="14.4" thickBot="1">
      <c r="B1035" s="715" t="str">
        <f>+B1024</f>
        <v>GRILLETE (PERRO) DE 3/8″ TIPO PESADO PARA CABLE DE ACERO</v>
      </c>
      <c r="C1035" s="716"/>
      <c r="D1035" s="716"/>
      <c r="E1035" s="716"/>
      <c r="F1035" s="716"/>
      <c r="G1035" s="716"/>
      <c r="H1035" s="716"/>
      <c r="I1035" s="512">
        <v>0.19</v>
      </c>
      <c r="J1035" s="406">
        <v>6.32</v>
      </c>
      <c r="K1035" s="406" t="s">
        <v>239</v>
      </c>
      <c r="L1035" s="714">
        <v>350</v>
      </c>
      <c r="M1035" s="714"/>
      <c r="N1035" s="407">
        <f>+L1035*J1035*I1035</f>
        <v>420.28000000000003</v>
      </c>
      <c r="O1035" s="391"/>
    </row>
    <row r="1036" spans="2:15" ht="14.4" thickBot="1">
      <c r="B1036" s="684" t="s">
        <v>58</v>
      </c>
      <c r="C1036" s="685"/>
      <c r="D1036" s="685"/>
      <c r="E1036" s="685"/>
      <c r="F1036" s="685"/>
      <c r="G1036" s="685"/>
      <c r="H1036" s="685"/>
      <c r="I1036" s="685"/>
      <c r="J1036" s="685"/>
      <c r="K1036" s="685"/>
      <c r="L1036" s="685"/>
      <c r="M1036" s="685"/>
      <c r="N1036" s="408">
        <f>SUM(N1034:N1035)</f>
        <v>1282.96</v>
      </c>
      <c r="O1036" s="398"/>
    </row>
    <row r="1037" spans="2:15">
      <c r="B1037" s="700" t="s">
        <v>67</v>
      </c>
      <c r="C1037" s="701"/>
      <c r="D1037" s="701"/>
      <c r="E1037" s="701"/>
      <c r="F1037" s="701"/>
      <c r="G1037" s="701"/>
      <c r="H1037" s="701"/>
      <c r="I1037" s="701"/>
      <c r="J1037" s="701"/>
      <c r="K1037" s="701"/>
      <c r="L1037" s="701"/>
      <c r="M1037" s="701"/>
      <c r="N1037" s="702"/>
      <c r="O1037" s="354"/>
    </row>
    <row r="1038" spans="2:15">
      <c r="B1038" s="703"/>
      <c r="C1038" s="704"/>
      <c r="D1038" s="704"/>
      <c r="E1038" s="704"/>
      <c r="F1038" s="704"/>
      <c r="G1038" s="704"/>
      <c r="H1038" s="704"/>
      <c r="I1038" s="704"/>
      <c r="J1038" s="704"/>
      <c r="K1038" s="704"/>
      <c r="L1038" s="704"/>
      <c r="M1038" s="704"/>
      <c r="N1038" s="705"/>
      <c r="O1038" s="354"/>
    </row>
    <row r="1039" spans="2:15" ht="14.4" thickBot="1">
      <c r="B1039" s="706"/>
      <c r="C1039" s="707"/>
      <c r="D1039" s="707"/>
      <c r="E1039" s="707"/>
      <c r="F1039" s="707"/>
      <c r="G1039" s="707"/>
      <c r="H1039" s="707"/>
      <c r="I1039" s="707"/>
      <c r="J1039" s="707"/>
      <c r="K1039" s="707"/>
      <c r="L1039" s="707"/>
      <c r="M1039" s="707"/>
      <c r="N1039" s="708"/>
      <c r="O1039" s="354"/>
    </row>
    <row r="1040" spans="2:15" ht="32.1" customHeight="1" thickBot="1">
      <c r="B1040" s="709" t="s">
        <v>68</v>
      </c>
      <c r="C1040" s="710"/>
      <c r="D1040" s="710"/>
      <c r="E1040" s="710"/>
      <c r="F1040" s="710"/>
      <c r="G1040" s="710"/>
      <c r="H1040" s="710"/>
      <c r="I1040" s="386" t="s">
        <v>69</v>
      </c>
      <c r="J1040" s="409" t="s">
        <v>70</v>
      </c>
      <c r="K1040" s="409" t="s">
        <v>71</v>
      </c>
      <c r="L1040" s="711" t="s">
        <v>56</v>
      </c>
      <c r="M1040" s="711"/>
      <c r="N1040" s="410" t="s">
        <v>57</v>
      </c>
      <c r="O1040" s="352"/>
    </row>
    <row r="1041" spans="2:16">
      <c r="B1041" s="717" t="s">
        <v>223</v>
      </c>
      <c r="C1041" s="718" t="s">
        <v>208</v>
      </c>
      <c r="D1041" s="718" t="s">
        <v>208</v>
      </c>
      <c r="E1041" s="718" t="s">
        <v>208</v>
      </c>
      <c r="F1041" s="718" t="s">
        <v>208</v>
      </c>
      <c r="G1041" s="718" t="s">
        <v>208</v>
      </c>
      <c r="H1041" s="718" t="s">
        <v>208</v>
      </c>
      <c r="I1041" s="411">
        <f>71433</f>
        <v>71433</v>
      </c>
      <c r="J1041" s="389">
        <v>0.95</v>
      </c>
      <c r="K1041" s="412">
        <f>+I1041*(1+J1041)</f>
        <v>139294.35</v>
      </c>
      <c r="L1041" s="693">
        <v>60</v>
      </c>
      <c r="M1041" s="693"/>
      <c r="N1041" s="495">
        <f>K1041/L1041</f>
        <v>2321.5725000000002</v>
      </c>
      <c r="O1041" s="413"/>
      <c r="P1041" s="414"/>
    </row>
    <row r="1042" spans="2:16">
      <c r="B1042" s="691" t="s">
        <v>229</v>
      </c>
      <c r="C1042" s="692"/>
      <c r="D1042" s="692"/>
      <c r="E1042" s="692"/>
      <c r="F1042" s="692"/>
      <c r="G1042" s="692"/>
      <c r="H1042" s="692"/>
      <c r="I1042" s="415">
        <v>95930</v>
      </c>
      <c r="J1042" s="389">
        <v>0.95</v>
      </c>
      <c r="K1042" s="412">
        <f>+I1042*(1+J1042)</f>
        <v>187063.5</v>
      </c>
      <c r="L1042" s="693">
        <f>+L1041</f>
        <v>60</v>
      </c>
      <c r="M1042" s="693"/>
      <c r="N1042" s="495">
        <f>K1042/L1042</f>
        <v>3117.7249999999999</v>
      </c>
      <c r="O1042" s="413"/>
      <c r="P1042" s="414"/>
    </row>
    <row r="1043" spans="2:16" ht="14.4" thickBot="1">
      <c r="B1043" s="694"/>
      <c r="C1043" s="695"/>
      <c r="D1043" s="695"/>
      <c r="E1043" s="695"/>
      <c r="F1043" s="695"/>
      <c r="G1043" s="695"/>
      <c r="H1043" s="695"/>
      <c r="I1043" s="695"/>
      <c r="J1043" s="695"/>
      <c r="K1043" s="695"/>
      <c r="L1043" s="695"/>
      <c r="M1043" s="695"/>
      <c r="N1043" s="696"/>
      <c r="O1043" s="391"/>
    </row>
    <row r="1044" spans="2:16" ht="14.4" thickBot="1">
      <c r="B1044" s="684" t="s">
        <v>58</v>
      </c>
      <c r="C1044" s="685"/>
      <c r="D1044" s="685"/>
      <c r="E1044" s="685"/>
      <c r="F1044" s="685"/>
      <c r="G1044" s="685"/>
      <c r="H1044" s="685"/>
      <c r="I1044" s="685"/>
      <c r="J1044" s="685"/>
      <c r="K1044" s="685"/>
      <c r="L1044" s="685"/>
      <c r="M1044" s="685"/>
      <c r="N1044" s="419">
        <f>SUM(N1041:N1042)</f>
        <v>5439.2975000000006</v>
      </c>
      <c r="O1044" s="391"/>
      <c r="P1044" s="414"/>
    </row>
    <row r="1045" spans="2:16" ht="14.4" thickBot="1">
      <c r="B1045" s="697"/>
      <c r="C1045" s="698"/>
      <c r="D1045" s="698"/>
      <c r="E1045" s="698"/>
      <c r="F1045" s="698"/>
      <c r="G1045" s="698"/>
      <c r="H1045" s="698"/>
      <c r="I1045" s="698"/>
      <c r="J1045" s="698"/>
      <c r="K1045" s="698"/>
      <c r="L1045" s="698"/>
      <c r="M1045" s="698"/>
      <c r="N1045" s="699"/>
    </row>
    <row r="1046" spans="2:16" ht="20.100000000000001" customHeight="1" thickBot="1">
      <c r="B1046" s="689" t="s">
        <v>72</v>
      </c>
      <c r="C1046" s="690"/>
      <c r="D1046" s="690"/>
      <c r="E1046" s="690"/>
      <c r="F1046" s="690"/>
      <c r="G1046" s="690"/>
      <c r="H1046" s="690"/>
      <c r="I1046" s="690"/>
      <c r="J1046" s="690"/>
      <c r="K1046" s="690"/>
      <c r="L1046" s="690"/>
      <c r="M1046" s="690"/>
      <c r="N1046" s="420">
        <f>ROUND(N1018+N1029+N1036+N1044,0)</f>
        <v>28253</v>
      </c>
      <c r="O1046" s="421"/>
    </row>
    <row r="1047" spans="2:16">
      <c r="B1047" s="700" t="s">
        <v>73</v>
      </c>
      <c r="C1047" s="701"/>
      <c r="D1047" s="701"/>
      <c r="E1047" s="701"/>
      <c r="F1047" s="701"/>
      <c r="G1047" s="701"/>
      <c r="H1047" s="701"/>
      <c r="I1047" s="701"/>
      <c r="J1047" s="701"/>
      <c r="K1047" s="701"/>
      <c r="L1047" s="701"/>
      <c r="M1047" s="701"/>
      <c r="N1047" s="702"/>
      <c r="O1047" s="354"/>
    </row>
    <row r="1048" spans="2:16">
      <c r="B1048" s="703"/>
      <c r="C1048" s="704"/>
      <c r="D1048" s="704"/>
      <c r="E1048" s="704"/>
      <c r="F1048" s="704"/>
      <c r="G1048" s="704"/>
      <c r="H1048" s="704"/>
      <c r="I1048" s="704"/>
      <c r="J1048" s="704"/>
      <c r="K1048" s="704"/>
      <c r="L1048" s="704"/>
      <c r="M1048" s="704"/>
      <c r="N1048" s="705"/>
      <c r="O1048" s="354"/>
    </row>
    <row r="1049" spans="2:16" ht="14.4" thickBot="1">
      <c r="B1049" s="706"/>
      <c r="C1049" s="707"/>
      <c r="D1049" s="707"/>
      <c r="E1049" s="707"/>
      <c r="F1049" s="707"/>
      <c r="G1049" s="707"/>
      <c r="H1049" s="707"/>
      <c r="I1049" s="707"/>
      <c r="J1049" s="707"/>
      <c r="K1049" s="707"/>
      <c r="L1049" s="707"/>
      <c r="M1049" s="707"/>
      <c r="N1049" s="708"/>
      <c r="O1049" s="354"/>
    </row>
    <row r="1050" spans="2:16" ht="20.100000000000001" customHeight="1" thickBot="1">
      <c r="B1050" s="709" t="s">
        <v>74</v>
      </c>
      <c r="C1050" s="710"/>
      <c r="D1050" s="710"/>
      <c r="E1050" s="710"/>
      <c r="F1050" s="710"/>
      <c r="G1050" s="710"/>
      <c r="H1050" s="710"/>
      <c r="I1050" s="386"/>
      <c r="J1050" s="409"/>
      <c r="K1050" s="409" t="s">
        <v>75</v>
      </c>
      <c r="L1050" s="711" t="s">
        <v>76</v>
      </c>
      <c r="M1050" s="711"/>
      <c r="N1050" s="410"/>
      <c r="O1050" s="352"/>
    </row>
    <row r="1051" spans="2:16">
      <c r="B1051" s="672" t="s">
        <v>77</v>
      </c>
      <c r="C1051" s="673"/>
      <c r="D1051" s="673"/>
      <c r="E1051" s="673"/>
      <c r="F1051" s="673"/>
      <c r="G1051" s="673"/>
      <c r="H1051" s="673"/>
      <c r="I1051" s="673"/>
      <c r="J1051" s="674"/>
      <c r="K1051" s="389">
        <v>0.24</v>
      </c>
      <c r="L1051" s="675">
        <f>N1046*K1051</f>
        <v>6780.7199999999993</v>
      </c>
      <c r="M1051" s="675"/>
      <c r="N1051" s="422"/>
      <c r="O1051" s="423"/>
    </row>
    <row r="1052" spans="2:16">
      <c r="B1052" s="676" t="s">
        <v>78</v>
      </c>
      <c r="C1052" s="677"/>
      <c r="D1052" s="677"/>
      <c r="E1052" s="677"/>
      <c r="F1052" s="677"/>
      <c r="G1052" s="677"/>
      <c r="H1052" s="677"/>
      <c r="I1052" s="677"/>
      <c r="J1052" s="678"/>
      <c r="K1052" s="416">
        <v>0.02</v>
      </c>
      <c r="L1052" s="679">
        <f>N1046*K1052</f>
        <v>565.06000000000006</v>
      </c>
      <c r="M1052" s="679"/>
      <c r="N1052" s="424"/>
      <c r="O1052" s="423"/>
    </row>
    <row r="1053" spans="2:16" ht="14.4" thickBot="1">
      <c r="B1053" s="680" t="s">
        <v>79</v>
      </c>
      <c r="C1053" s="681"/>
      <c r="D1053" s="681"/>
      <c r="E1053" s="681"/>
      <c r="F1053" s="681"/>
      <c r="G1053" s="681"/>
      <c r="H1053" s="681"/>
      <c r="I1053" s="681"/>
      <c r="J1053" s="682"/>
      <c r="K1053" s="425">
        <v>7.0000000000000007E-2</v>
      </c>
      <c r="L1053" s="683">
        <f>N1046*K1053</f>
        <v>1977.7100000000003</v>
      </c>
      <c r="M1053" s="683"/>
      <c r="N1053" s="426"/>
      <c r="O1053" s="423"/>
    </row>
    <row r="1054" spans="2:16" ht="14.4" thickBot="1">
      <c r="B1054" s="684" t="s">
        <v>58</v>
      </c>
      <c r="C1054" s="685"/>
      <c r="D1054" s="685"/>
      <c r="E1054" s="685"/>
      <c r="F1054" s="685"/>
      <c r="G1054" s="685"/>
      <c r="H1054" s="685"/>
      <c r="I1054" s="685"/>
      <c r="J1054" s="685"/>
      <c r="K1054" s="685"/>
      <c r="L1054" s="685"/>
      <c r="M1054" s="685"/>
      <c r="N1054" s="427">
        <f>ROUND(SUM(L1051:M1053),0)</f>
        <v>9323</v>
      </c>
      <c r="O1054" s="428"/>
    </row>
    <row r="1055" spans="2:16" ht="14.4" thickBot="1">
      <c r="B1055" s="686"/>
      <c r="C1055" s="687"/>
      <c r="D1055" s="687"/>
      <c r="E1055" s="687"/>
      <c r="F1055" s="687"/>
      <c r="G1055" s="687"/>
      <c r="H1055" s="687"/>
      <c r="I1055" s="687"/>
      <c r="J1055" s="687"/>
      <c r="K1055" s="687"/>
      <c r="L1055" s="687"/>
      <c r="M1055" s="687"/>
      <c r="N1055" s="688"/>
    </row>
    <row r="1056" spans="2:16" ht="20.100000000000001" customHeight="1" thickBot="1">
      <c r="B1056" s="689" t="s">
        <v>80</v>
      </c>
      <c r="C1056" s="690"/>
      <c r="D1056" s="690"/>
      <c r="E1056" s="690"/>
      <c r="F1056" s="690"/>
      <c r="G1056" s="690"/>
      <c r="H1056" s="690"/>
      <c r="I1056" s="690"/>
      <c r="J1056" s="690"/>
      <c r="K1056" s="690"/>
      <c r="L1056" s="690"/>
      <c r="M1056" s="690"/>
      <c r="N1056" s="420">
        <f>N1046+N1054</f>
        <v>37576</v>
      </c>
      <c r="O1056" s="428"/>
    </row>
    <row r="1057" spans="2:15">
      <c r="B1057" s="429"/>
      <c r="C1057" s="430"/>
      <c r="D1057" s="430"/>
      <c r="E1057" s="430"/>
      <c r="F1057" s="430"/>
      <c r="G1057" s="430"/>
      <c r="H1057" s="430"/>
      <c r="I1057" s="430"/>
      <c r="J1057" s="430"/>
      <c r="K1057" s="430"/>
      <c r="L1057" s="430"/>
      <c r="M1057" s="430"/>
      <c r="N1057" s="431"/>
    </row>
    <row r="1058" spans="2:15">
      <c r="B1058" s="432"/>
      <c r="C1058" s="433"/>
      <c r="D1058" s="433"/>
      <c r="E1058" s="433"/>
      <c r="F1058" s="433"/>
      <c r="G1058" s="433"/>
      <c r="H1058" s="433"/>
      <c r="I1058" s="433"/>
      <c r="J1058" s="433"/>
      <c r="K1058" s="433"/>
      <c r="L1058" s="433"/>
      <c r="M1058" s="433"/>
      <c r="N1058" s="434"/>
    </row>
    <row r="1059" spans="2:15">
      <c r="B1059" s="435"/>
      <c r="C1059" s="436" t="s">
        <v>164</v>
      </c>
      <c r="D1059" s="437"/>
      <c r="E1059" s="438"/>
      <c r="F1059" s="438"/>
      <c r="G1059" s="438"/>
      <c r="H1059" s="436"/>
      <c r="J1059" s="439" t="s">
        <v>161</v>
      </c>
      <c r="K1059" s="440"/>
      <c r="L1059" s="440"/>
      <c r="M1059" s="433"/>
      <c r="N1059" s="434"/>
    </row>
    <row r="1060" spans="2:15">
      <c r="B1060" s="441"/>
      <c r="C1060" s="442"/>
      <c r="D1060" s="437"/>
      <c r="E1060" s="438"/>
      <c r="F1060" s="438"/>
      <c r="G1060" s="438"/>
      <c r="H1060" s="436"/>
      <c r="J1060" s="440"/>
      <c r="K1060" s="440"/>
      <c r="L1060" s="440"/>
      <c r="M1060" s="433"/>
      <c r="N1060" s="434"/>
    </row>
    <row r="1061" spans="2:15">
      <c r="B1061" s="441"/>
      <c r="C1061" s="442"/>
      <c r="D1061" s="437"/>
      <c r="E1061" s="438"/>
      <c r="F1061" s="438"/>
      <c r="G1061" s="438"/>
      <c r="H1061" s="436"/>
      <c r="J1061" s="436"/>
      <c r="K1061" s="436"/>
      <c r="L1061" s="436"/>
      <c r="M1061" s="433"/>
      <c r="N1061" s="434"/>
    </row>
    <row r="1062" spans="2:15">
      <c r="B1062" s="443"/>
      <c r="C1062" s="444"/>
      <c r="D1062" s="445"/>
      <c r="E1062" s="445"/>
      <c r="F1062" s="445"/>
      <c r="G1062" s="445"/>
      <c r="H1062" s="444"/>
      <c r="J1062" s="444"/>
      <c r="K1062" s="445"/>
      <c r="L1062" s="445"/>
      <c r="M1062" s="433"/>
      <c r="N1062" s="434"/>
    </row>
    <row r="1063" spans="2:15">
      <c r="B1063" s="443"/>
      <c r="C1063" s="444" t="s">
        <v>317</v>
      </c>
      <c r="D1063" s="445"/>
      <c r="E1063" s="445"/>
      <c r="F1063" s="445"/>
      <c r="G1063" s="445"/>
      <c r="H1063" s="444"/>
      <c r="J1063" s="444" t="s">
        <v>209</v>
      </c>
      <c r="K1063" s="438"/>
      <c r="L1063" s="438"/>
      <c r="M1063" s="446"/>
      <c r="N1063" s="447"/>
      <c r="O1063" s="371"/>
    </row>
    <row r="1064" spans="2:15" ht="17.399999999999999" customHeight="1">
      <c r="B1064" s="448"/>
      <c r="C1064" s="449" t="s">
        <v>166</v>
      </c>
      <c r="D1064" s="438"/>
      <c r="E1064" s="438"/>
      <c r="F1064" s="438"/>
      <c r="G1064" s="438"/>
      <c r="H1064" s="450"/>
      <c r="J1064" s="450" t="s">
        <v>163</v>
      </c>
      <c r="K1064" s="433"/>
      <c r="L1064" s="433"/>
      <c r="M1064" s="433"/>
      <c r="N1064" s="434"/>
    </row>
    <row r="1065" spans="2:15" ht="17.25" customHeight="1">
      <c r="B1065" s="451"/>
      <c r="C1065" s="452"/>
      <c r="D1065" s="452"/>
      <c r="E1065" s="433"/>
      <c r="F1065" s="433"/>
      <c r="G1065" s="433"/>
      <c r="H1065" s="433"/>
      <c r="I1065" s="433"/>
      <c r="J1065" s="666"/>
      <c r="K1065" s="666"/>
      <c r="L1065" s="666"/>
      <c r="M1065" s="666"/>
      <c r="N1065" s="667"/>
      <c r="O1065" s="62"/>
    </row>
    <row r="1066" spans="2:15" ht="18.75" customHeight="1" thickBot="1">
      <c r="B1066" s="670"/>
      <c r="C1066" s="671"/>
      <c r="D1066" s="671"/>
      <c r="E1066" s="453"/>
      <c r="F1066" s="453"/>
      <c r="G1066" s="453"/>
      <c r="H1066" s="453"/>
      <c r="I1066" s="453"/>
      <c r="J1066" s="668"/>
      <c r="K1066" s="668"/>
      <c r="L1066" s="668"/>
      <c r="M1066" s="668"/>
      <c r="N1066" s="669"/>
      <c r="O1066" s="62"/>
    </row>
  </sheetData>
  <mergeCells count="1173">
    <mergeCell ref="C183:N183"/>
    <mergeCell ref="C265:N265"/>
    <mergeCell ref="C347:N347"/>
    <mergeCell ref="C429:N429"/>
    <mergeCell ref="C511:N511"/>
    <mergeCell ref="C593:N593"/>
    <mergeCell ref="C675:N675"/>
    <mergeCell ref="C757:N757"/>
    <mergeCell ref="C839:N839"/>
    <mergeCell ref="C921:N921"/>
    <mergeCell ref="C1004:N1004"/>
    <mergeCell ref="B386:N386"/>
    <mergeCell ref="B387:M387"/>
    <mergeCell ref="B388:N388"/>
    <mergeCell ref="B389:M389"/>
    <mergeCell ref="B390:N392"/>
    <mergeCell ref="B393:H393"/>
    <mergeCell ref="L393:M393"/>
    <mergeCell ref="B394:J394"/>
    <mergeCell ref="L394:M394"/>
    <mergeCell ref="B395:J395"/>
    <mergeCell ref="L395:M395"/>
    <mergeCell ref="B396:J396"/>
    <mergeCell ref="L396:M396"/>
    <mergeCell ref="B397:M397"/>
    <mergeCell ref="B398:N398"/>
    <mergeCell ref="B399:M399"/>
    <mergeCell ref="J408:N409"/>
    <mergeCell ref="B409:D409"/>
    <mergeCell ref="B371:I371"/>
    <mergeCell ref="L371:M371"/>
    <mergeCell ref="B372:M372"/>
    <mergeCell ref="B373:N375"/>
    <mergeCell ref="B376:H376"/>
    <mergeCell ref="L376:M376"/>
    <mergeCell ref="B377:H377"/>
    <mergeCell ref="L377:M377"/>
    <mergeCell ref="B378:H378"/>
    <mergeCell ref="L378:M378"/>
    <mergeCell ref="B379:M379"/>
    <mergeCell ref="B380:N382"/>
    <mergeCell ref="B383:H383"/>
    <mergeCell ref="L383:M383"/>
    <mergeCell ref="B384:H384"/>
    <mergeCell ref="L384:M384"/>
    <mergeCell ref="B385:H385"/>
    <mergeCell ref="L385:M385"/>
    <mergeCell ref="B360:F360"/>
    <mergeCell ref="G360:H360"/>
    <mergeCell ref="I360:J360"/>
    <mergeCell ref="L360:M360"/>
    <mergeCell ref="B361:M361"/>
    <mergeCell ref="B362:N364"/>
    <mergeCell ref="B365:I365"/>
    <mergeCell ref="L365:M365"/>
    <mergeCell ref="B366:I366"/>
    <mergeCell ref="L366:M366"/>
    <mergeCell ref="B367:I367"/>
    <mergeCell ref="L367:M367"/>
    <mergeCell ref="B368:I368"/>
    <mergeCell ref="L368:M368"/>
    <mergeCell ref="B369:I369"/>
    <mergeCell ref="L369:M369"/>
    <mergeCell ref="B370:I370"/>
    <mergeCell ref="L370:M370"/>
    <mergeCell ref="B350:N351"/>
    <mergeCell ref="C352:K352"/>
    <mergeCell ref="L352:M352"/>
    <mergeCell ref="C353:K353"/>
    <mergeCell ref="L353:M353"/>
    <mergeCell ref="B354:N356"/>
    <mergeCell ref="B357:F357"/>
    <mergeCell ref="G357:H357"/>
    <mergeCell ref="I357:J357"/>
    <mergeCell ref="L357:M357"/>
    <mergeCell ref="B358:F358"/>
    <mergeCell ref="G358:H358"/>
    <mergeCell ref="I358:J358"/>
    <mergeCell ref="L358:M358"/>
    <mergeCell ref="B359:F359"/>
    <mergeCell ref="G359:H359"/>
    <mergeCell ref="I359:J359"/>
    <mergeCell ref="L359:M359"/>
    <mergeCell ref="B331:E331"/>
    <mergeCell ref="B334:N334"/>
    <mergeCell ref="B336:B342"/>
    <mergeCell ref="C336:J336"/>
    <mergeCell ref="K336:N337"/>
    <mergeCell ref="C337:J337"/>
    <mergeCell ref="C338:J338"/>
    <mergeCell ref="K338:K339"/>
    <mergeCell ref="L338:N339"/>
    <mergeCell ref="C339:J341"/>
    <mergeCell ref="K340:K342"/>
    <mergeCell ref="L340:L342"/>
    <mergeCell ref="M340:M342"/>
    <mergeCell ref="N340:N342"/>
    <mergeCell ref="C342:J342"/>
    <mergeCell ref="K344:K345"/>
    <mergeCell ref="B346:E346"/>
    <mergeCell ref="B1044:M1044"/>
    <mergeCell ref="B1045:N1045"/>
    <mergeCell ref="B1046:M1046"/>
    <mergeCell ref="B1047:N1049"/>
    <mergeCell ref="B1050:H1050"/>
    <mergeCell ref="L1050:M1050"/>
    <mergeCell ref="B1051:J1051"/>
    <mergeCell ref="L1051:M1051"/>
    <mergeCell ref="B1052:J1052"/>
    <mergeCell ref="L1052:M1052"/>
    <mergeCell ref="B1053:J1053"/>
    <mergeCell ref="L1053:M1053"/>
    <mergeCell ref="B1054:M1054"/>
    <mergeCell ref="B1055:N1055"/>
    <mergeCell ref="B1056:M1056"/>
    <mergeCell ref="J1065:N1066"/>
    <mergeCell ref="B1066:D1066"/>
    <mergeCell ref="B1029:M1029"/>
    <mergeCell ref="B1030:N1032"/>
    <mergeCell ref="B1033:H1033"/>
    <mergeCell ref="L1033:M1033"/>
    <mergeCell ref="B1034:H1034"/>
    <mergeCell ref="L1034:M1034"/>
    <mergeCell ref="B1035:H1035"/>
    <mergeCell ref="L1035:M1035"/>
    <mergeCell ref="B1036:M1036"/>
    <mergeCell ref="B1037:N1039"/>
    <mergeCell ref="B1040:H1040"/>
    <mergeCell ref="L1040:M1040"/>
    <mergeCell ref="B1041:H1041"/>
    <mergeCell ref="L1041:M1041"/>
    <mergeCell ref="B1042:H1042"/>
    <mergeCell ref="L1042:M1042"/>
    <mergeCell ref="B1043:N1043"/>
    <mergeCell ref="B1017:F1017"/>
    <mergeCell ref="G1017:H1017"/>
    <mergeCell ref="I1017:J1017"/>
    <mergeCell ref="L1017:M1017"/>
    <mergeCell ref="B1018:M1018"/>
    <mergeCell ref="B1019:N1021"/>
    <mergeCell ref="B1022:I1022"/>
    <mergeCell ref="L1022:M1022"/>
    <mergeCell ref="B1023:I1023"/>
    <mergeCell ref="L1023:M1023"/>
    <mergeCell ref="B1024:I1024"/>
    <mergeCell ref="L1024:M1024"/>
    <mergeCell ref="B1025:I1025"/>
    <mergeCell ref="L1025:M1025"/>
    <mergeCell ref="B1026:I1026"/>
    <mergeCell ref="L1026:M1026"/>
    <mergeCell ref="B1028:I1028"/>
    <mergeCell ref="L1027:M1027"/>
    <mergeCell ref="L1028:M1028"/>
    <mergeCell ref="B1007:N1008"/>
    <mergeCell ref="C1009:K1009"/>
    <mergeCell ref="L1009:M1009"/>
    <mergeCell ref="C1010:K1010"/>
    <mergeCell ref="L1010:M1010"/>
    <mergeCell ref="B1011:N1013"/>
    <mergeCell ref="B1014:F1014"/>
    <mergeCell ref="G1014:H1014"/>
    <mergeCell ref="I1014:J1014"/>
    <mergeCell ref="L1014:M1014"/>
    <mergeCell ref="B1015:F1015"/>
    <mergeCell ref="G1015:H1015"/>
    <mergeCell ref="I1015:J1015"/>
    <mergeCell ref="L1015:M1015"/>
    <mergeCell ref="B1016:F1016"/>
    <mergeCell ref="G1016:H1016"/>
    <mergeCell ref="I1016:J1016"/>
    <mergeCell ref="L1016:M1016"/>
    <mergeCell ref="B988:E988"/>
    <mergeCell ref="B991:N991"/>
    <mergeCell ref="B993:B999"/>
    <mergeCell ref="C993:J993"/>
    <mergeCell ref="K993:N994"/>
    <mergeCell ref="C994:J994"/>
    <mergeCell ref="C995:J995"/>
    <mergeCell ref="K995:K996"/>
    <mergeCell ref="L995:N996"/>
    <mergeCell ref="C996:J998"/>
    <mergeCell ref="K997:K999"/>
    <mergeCell ref="L997:L999"/>
    <mergeCell ref="M997:M999"/>
    <mergeCell ref="N997:N999"/>
    <mergeCell ref="C999:J999"/>
    <mergeCell ref="K1001:K1002"/>
    <mergeCell ref="B1003:E1003"/>
    <mergeCell ref="B550:N550"/>
    <mergeCell ref="B551:M551"/>
    <mergeCell ref="B552:N552"/>
    <mergeCell ref="B553:M553"/>
    <mergeCell ref="B554:N556"/>
    <mergeCell ref="B557:H557"/>
    <mergeCell ref="L557:M557"/>
    <mergeCell ref="J572:N573"/>
    <mergeCell ref="B573:D573"/>
    <mergeCell ref="B558:J558"/>
    <mergeCell ref="L558:M558"/>
    <mergeCell ref="B559:J559"/>
    <mergeCell ref="L559:M559"/>
    <mergeCell ref="B560:J560"/>
    <mergeCell ref="L560:M560"/>
    <mergeCell ref="B561:M561"/>
    <mergeCell ref="B562:N562"/>
    <mergeCell ref="B563:M563"/>
    <mergeCell ref="B535:I535"/>
    <mergeCell ref="L535:M535"/>
    <mergeCell ref="B536:M536"/>
    <mergeCell ref="B537:N539"/>
    <mergeCell ref="B540:H540"/>
    <mergeCell ref="L540:M540"/>
    <mergeCell ref="B541:H541"/>
    <mergeCell ref="L541:M541"/>
    <mergeCell ref="B542:H542"/>
    <mergeCell ref="L542:M542"/>
    <mergeCell ref="B543:M543"/>
    <mergeCell ref="B544:N546"/>
    <mergeCell ref="B547:H547"/>
    <mergeCell ref="L547:M547"/>
    <mergeCell ref="B548:H548"/>
    <mergeCell ref="L548:M548"/>
    <mergeCell ref="B549:H549"/>
    <mergeCell ref="L549:M549"/>
    <mergeCell ref="B524:F524"/>
    <mergeCell ref="G524:H524"/>
    <mergeCell ref="I524:J524"/>
    <mergeCell ref="L524:M524"/>
    <mergeCell ref="B525:M525"/>
    <mergeCell ref="B526:N528"/>
    <mergeCell ref="B529:I529"/>
    <mergeCell ref="L529:M529"/>
    <mergeCell ref="B530:I530"/>
    <mergeCell ref="L530:M530"/>
    <mergeCell ref="B531:I531"/>
    <mergeCell ref="L531:M531"/>
    <mergeCell ref="B532:I532"/>
    <mergeCell ref="L532:M532"/>
    <mergeCell ref="B533:I533"/>
    <mergeCell ref="L533:M533"/>
    <mergeCell ref="B534:I534"/>
    <mergeCell ref="L534:M534"/>
    <mergeCell ref="B514:N515"/>
    <mergeCell ref="C516:K516"/>
    <mergeCell ref="L516:M516"/>
    <mergeCell ref="C517:K517"/>
    <mergeCell ref="L517:M517"/>
    <mergeCell ref="B518:N520"/>
    <mergeCell ref="B521:F521"/>
    <mergeCell ref="G521:H521"/>
    <mergeCell ref="I521:J521"/>
    <mergeCell ref="L521:M521"/>
    <mergeCell ref="B522:F522"/>
    <mergeCell ref="G522:H522"/>
    <mergeCell ref="I522:J522"/>
    <mergeCell ref="L522:M522"/>
    <mergeCell ref="B523:F523"/>
    <mergeCell ref="G523:H523"/>
    <mergeCell ref="I523:J523"/>
    <mergeCell ref="L523:M523"/>
    <mergeCell ref="B495:E495"/>
    <mergeCell ref="B498:N498"/>
    <mergeCell ref="B500:B506"/>
    <mergeCell ref="C500:J500"/>
    <mergeCell ref="K500:N501"/>
    <mergeCell ref="C501:J501"/>
    <mergeCell ref="C502:J502"/>
    <mergeCell ref="K502:K503"/>
    <mergeCell ref="L502:N503"/>
    <mergeCell ref="C503:J505"/>
    <mergeCell ref="K504:K506"/>
    <mergeCell ref="L504:L506"/>
    <mergeCell ref="M504:M506"/>
    <mergeCell ref="N504:N506"/>
    <mergeCell ref="C506:J506"/>
    <mergeCell ref="K508:K509"/>
    <mergeCell ref="B510:E510"/>
    <mergeCell ref="B468:N468"/>
    <mergeCell ref="B469:M469"/>
    <mergeCell ref="B470:N470"/>
    <mergeCell ref="B471:M471"/>
    <mergeCell ref="B472:N474"/>
    <mergeCell ref="B475:H475"/>
    <mergeCell ref="L475:M475"/>
    <mergeCell ref="B476:J476"/>
    <mergeCell ref="L476:M476"/>
    <mergeCell ref="B477:J477"/>
    <mergeCell ref="L477:M477"/>
    <mergeCell ref="B478:J478"/>
    <mergeCell ref="L478:M478"/>
    <mergeCell ref="B479:M479"/>
    <mergeCell ref="B480:N480"/>
    <mergeCell ref="B481:M481"/>
    <mergeCell ref="J490:N491"/>
    <mergeCell ref="B491:D491"/>
    <mergeCell ref="B453:I453"/>
    <mergeCell ref="L453:M453"/>
    <mergeCell ref="B454:M454"/>
    <mergeCell ref="B455:N457"/>
    <mergeCell ref="B458:H458"/>
    <mergeCell ref="L458:M458"/>
    <mergeCell ref="B459:H459"/>
    <mergeCell ref="L459:M459"/>
    <mergeCell ref="B460:H460"/>
    <mergeCell ref="L460:M460"/>
    <mergeCell ref="B461:M461"/>
    <mergeCell ref="B462:N464"/>
    <mergeCell ref="B465:H465"/>
    <mergeCell ref="L465:M465"/>
    <mergeCell ref="B466:H466"/>
    <mergeCell ref="L466:M466"/>
    <mergeCell ref="B467:H467"/>
    <mergeCell ref="L467:M467"/>
    <mergeCell ref="B442:F442"/>
    <mergeCell ref="G442:H442"/>
    <mergeCell ref="I442:J442"/>
    <mergeCell ref="L442:M442"/>
    <mergeCell ref="B443:M443"/>
    <mergeCell ref="B444:N446"/>
    <mergeCell ref="B447:I447"/>
    <mergeCell ref="L447:M447"/>
    <mergeCell ref="B448:I448"/>
    <mergeCell ref="L448:M448"/>
    <mergeCell ref="B449:I449"/>
    <mergeCell ref="L449:M449"/>
    <mergeCell ref="B450:I450"/>
    <mergeCell ref="L450:M450"/>
    <mergeCell ref="B451:I451"/>
    <mergeCell ref="L451:M451"/>
    <mergeCell ref="B452:I452"/>
    <mergeCell ref="L452:M452"/>
    <mergeCell ref="B432:N433"/>
    <mergeCell ref="C434:K434"/>
    <mergeCell ref="L434:M434"/>
    <mergeCell ref="C435:K435"/>
    <mergeCell ref="L435:M435"/>
    <mergeCell ref="B436:N438"/>
    <mergeCell ref="B439:F439"/>
    <mergeCell ref="G439:H439"/>
    <mergeCell ref="I439:J439"/>
    <mergeCell ref="L439:M439"/>
    <mergeCell ref="B440:F440"/>
    <mergeCell ref="G440:H440"/>
    <mergeCell ref="I440:J440"/>
    <mergeCell ref="L440:M440"/>
    <mergeCell ref="B441:F441"/>
    <mergeCell ref="G441:H441"/>
    <mergeCell ref="I441:J441"/>
    <mergeCell ref="L441:M441"/>
    <mergeCell ref="B413:E413"/>
    <mergeCell ref="B416:N416"/>
    <mergeCell ref="B418:B424"/>
    <mergeCell ref="C418:J418"/>
    <mergeCell ref="K418:N419"/>
    <mergeCell ref="C419:J419"/>
    <mergeCell ref="C420:J420"/>
    <mergeCell ref="K420:K421"/>
    <mergeCell ref="L420:N421"/>
    <mergeCell ref="C421:J423"/>
    <mergeCell ref="K422:K424"/>
    <mergeCell ref="L422:L424"/>
    <mergeCell ref="M422:M424"/>
    <mergeCell ref="N422:N424"/>
    <mergeCell ref="C424:J424"/>
    <mergeCell ref="K426:K427"/>
    <mergeCell ref="B428:E428"/>
    <mergeCell ref="B304:N304"/>
    <mergeCell ref="B305:M305"/>
    <mergeCell ref="B306:N306"/>
    <mergeCell ref="B307:M307"/>
    <mergeCell ref="B308:N310"/>
    <mergeCell ref="B311:H311"/>
    <mergeCell ref="L311:M311"/>
    <mergeCell ref="B312:J312"/>
    <mergeCell ref="L312:M312"/>
    <mergeCell ref="B313:J313"/>
    <mergeCell ref="L313:M313"/>
    <mergeCell ref="B314:J314"/>
    <mergeCell ref="L314:M314"/>
    <mergeCell ref="B315:M315"/>
    <mergeCell ref="B316:N316"/>
    <mergeCell ref="B317:M317"/>
    <mergeCell ref="J326:N327"/>
    <mergeCell ref="B327:D327"/>
    <mergeCell ref="B289:I289"/>
    <mergeCell ref="L289:M289"/>
    <mergeCell ref="B290:M290"/>
    <mergeCell ref="B291:N293"/>
    <mergeCell ref="B294:H294"/>
    <mergeCell ref="L294:M294"/>
    <mergeCell ref="B295:H295"/>
    <mergeCell ref="L295:M295"/>
    <mergeCell ref="B296:H296"/>
    <mergeCell ref="L296:M296"/>
    <mergeCell ref="B297:M297"/>
    <mergeCell ref="B298:N300"/>
    <mergeCell ref="B301:H301"/>
    <mergeCell ref="L301:M301"/>
    <mergeCell ref="B302:H302"/>
    <mergeCell ref="L302:M302"/>
    <mergeCell ref="B303:H303"/>
    <mergeCell ref="L303:M303"/>
    <mergeCell ref="B278:F278"/>
    <mergeCell ref="G278:H278"/>
    <mergeCell ref="I278:J278"/>
    <mergeCell ref="L278:M278"/>
    <mergeCell ref="B279:M279"/>
    <mergeCell ref="B280:N282"/>
    <mergeCell ref="B283:I283"/>
    <mergeCell ref="L283:M283"/>
    <mergeCell ref="B284:I284"/>
    <mergeCell ref="L284:M284"/>
    <mergeCell ref="B285:I285"/>
    <mergeCell ref="L285:M285"/>
    <mergeCell ref="B286:I286"/>
    <mergeCell ref="L286:M286"/>
    <mergeCell ref="B287:I287"/>
    <mergeCell ref="L287:M287"/>
    <mergeCell ref="B288:I288"/>
    <mergeCell ref="L288:M288"/>
    <mergeCell ref="B268:N269"/>
    <mergeCell ref="C270:K270"/>
    <mergeCell ref="L270:M270"/>
    <mergeCell ref="C271:K271"/>
    <mergeCell ref="L271:M271"/>
    <mergeCell ref="B272:N274"/>
    <mergeCell ref="B275:F275"/>
    <mergeCell ref="G275:H275"/>
    <mergeCell ref="I275:J275"/>
    <mergeCell ref="L275:M275"/>
    <mergeCell ref="B276:F276"/>
    <mergeCell ref="G276:H276"/>
    <mergeCell ref="I276:J276"/>
    <mergeCell ref="L276:M276"/>
    <mergeCell ref="B277:F277"/>
    <mergeCell ref="G277:H277"/>
    <mergeCell ref="I277:J277"/>
    <mergeCell ref="L277:M277"/>
    <mergeCell ref="B249:E249"/>
    <mergeCell ref="B252:N252"/>
    <mergeCell ref="B254:B260"/>
    <mergeCell ref="C254:J254"/>
    <mergeCell ref="K254:N255"/>
    <mergeCell ref="C255:J255"/>
    <mergeCell ref="C256:J256"/>
    <mergeCell ref="K256:K257"/>
    <mergeCell ref="L256:N257"/>
    <mergeCell ref="C257:J259"/>
    <mergeCell ref="K258:K260"/>
    <mergeCell ref="L258:L260"/>
    <mergeCell ref="M258:M260"/>
    <mergeCell ref="N258:N260"/>
    <mergeCell ref="C260:J260"/>
    <mergeCell ref="K262:K263"/>
    <mergeCell ref="B264:E264"/>
    <mergeCell ref="B222:N222"/>
    <mergeCell ref="B223:M223"/>
    <mergeCell ref="B224:N224"/>
    <mergeCell ref="B225:M225"/>
    <mergeCell ref="B226:N228"/>
    <mergeCell ref="B229:H229"/>
    <mergeCell ref="L229:M229"/>
    <mergeCell ref="B230:J230"/>
    <mergeCell ref="L230:M230"/>
    <mergeCell ref="B231:J231"/>
    <mergeCell ref="L231:M231"/>
    <mergeCell ref="B232:J232"/>
    <mergeCell ref="L232:M232"/>
    <mergeCell ref="B233:M233"/>
    <mergeCell ref="B234:N234"/>
    <mergeCell ref="B235:M235"/>
    <mergeCell ref="J244:N245"/>
    <mergeCell ref="B245:D245"/>
    <mergeCell ref="B207:I207"/>
    <mergeCell ref="L207:M207"/>
    <mergeCell ref="B208:M208"/>
    <mergeCell ref="B209:N211"/>
    <mergeCell ref="B212:H212"/>
    <mergeCell ref="L212:M212"/>
    <mergeCell ref="B213:H213"/>
    <mergeCell ref="L213:M213"/>
    <mergeCell ref="B214:H214"/>
    <mergeCell ref="L214:M214"/>
    <mergeCell ref="B215:M215"/>
    <mergeCell ref="B216:N218"/>
    <mergeCell ref="B219:H219"/>
    <mergeCell ref="L219:M219"/>
    <mergeCell ref="B220:H220"/>
    <mergeCell ref="L220:M220"/>
    <mergeCell ref="B221:H221"/>
    <mergeCell ref="L221:M221"/>
    <mergeCell ref="B196:F196"/>
    <mergeCell ref="G196:H196"/>
    <mergeCell ref="I196:J196"/>
    <mergeCell ref="L196:M196"/>
    <mergeCell ref="B197:M197"/>
    <mergeCell ref="B198:N200"/>
    <mergeCell ref="B201:I201"/>
    <mergeCell ref="L201:M201"/>
    <mergeCell ref="B202:I202"/>
    <mergeCell ref="L202:M202"/>
    <mergeCell ref="B203:I203"/>
    <mergeCell ref="L203:M203"/>
    <mergeCell ref="B204:I204"/>
    <mergeCell ref="L204:M204"/>
    <mergeCell ref="B205:I205"/>
    <mergeCell ref="L205:M205"/>
    <mergeCell ref="B206:I206"/>
    <mergeCell ref="L206:M206"/>
    <mergeCell ref="B186:N187"/>
    <mergeCell ref="C188:K188"/>
    <mergeCell ref="L188:M188"/>
    <mergeCell ref="C189:K189"/>
    <mergeCell ref="L189:M189"/>
    <mergeCell ref="B190:N192"/>
    <mergeCell ref="B193:F193"/>
    <mergeCell ref="G193:H193"/>
    <mergeCell ref="I193:J193"/>
    <mergeCell ref="L193:M193"/>
    <mergeCell ref="B194:F194"/>
    <mergeCell ref="G194:H194"/>
    <mergeCell ref="I194:J194"/>
    <mergeCell ref="L194:M194"/>
    <mergeCell ref="B195:F195"/>
    <mergeCell ref="G195:H195"/>
    <mergeCell ref="I195:J195"/>
    <mergeCell ref="L195:M195"/>
    <mergeCell ref="B167:E167"/>
    <mergeCell ref="B170:N170"/>
    <mergeCell ref="B172:B178"/>
    <mergeCell ref="C172:J172"/>
    <mergeCell ref="K172:N173"/>
    <mergeCell ref="C173:J173"/>
    <mergeCell ref="C174:J174"/>
    <mergeCell ref="K174:K175"/>
    <mergeCell ref="L174:N175"/>
    <mergeCell ref="C175:J177"/>
    <mergeCell ref="K176:K178"/>
    <mergeCell ref="L176:L178"/>
    <mergeCell ref="M176:M178"/>
    <mergeCell ref="N176:N178"/>
    <mergeCell ref="C178:J178"/>
    <mergeCell ref="K180:K181"/>
    <mergeCell ref="B182:E182"/>
    <mergeCell ref="B140:N140"/>
    <mergeCell ref="B141:M141"/>
    <mergeCell ref="B142:N142"/>
    <mergeCell ref="B143:M143"/>
    <mergeCell ref="B144:N146"/>
    <mergeCell ref="B147:H147"/>
    <mergeCell ref="L147:M147"/>
    <mergeCell ref="J162:N163"/>
    <mergeCell ref="B163:D163"/>
    <mergeCell ref="B148:J148"/>
    <mergeCell ref="L148:M148"/>
    <mergeCell ref="B149:J149"/>
    <mergeCell ref="L149:M149"/>
    <mergeCell ref="B150:J150"/>
    <mergeCell ref="L150:M150"/>
    <mergeCell ref="B151:M151"/>
    <mergeCell ref="B152:N152"/>
    <mergeCell ref="B153:M153"/>
    <mergeCell ref="B125:I125"/>
    <mergeCell ref="L125:M125"/>
    <mergeCell ref="B126:M126"/>
    <mergeCell ref="B127:N129"/>
    <mergeCell ref="B130:H130"/>
    <mergeCell ref="L130:M130"/>
    <mergeCell ref="B131:H131"/>
    <mergeCell ref="L131:M131"/>
    <mergeCell ref="B132:H132"/>
    <mergeCell ref="L132:M132"/>
    <mergeCell ref="B133:M133"/>
    <mergeCell ref="B134:N136"/>
    <mergeCell ref="B137:H137"/>
    <mergeCell ref="L137:M137"/>
    <mergeCell ref="B138:H138"/>
    <mergeCell ref="L138:M138"/>
    <mergeCell ref="B139:H139"/>
    <mergeCell ref="L139:M139"/>
    <mergeCell ref="B114:F114"/>
    <mergeCell ref="G114:H114"/>
    <mergeCell ref="I114:J114"/>
    <mergeCell ref="L114:M114"/>
    <mergeCell ref="B115:M115"/>
    <mergeCell ref="B116:N118"/>
    <mergeCell ref="B119:I119"/>
    <mergeCell ref="L119:M119"/>
    <mergeCell ref="B120:I120"/>
    <mergeCell ref="L120:M120"/>
    <mergeCell ref="B121:I121"/>
    <mergeCell ref="L121:M121"/>
    <mergeCell ref="B122:I122"/>
    <mergeCell ref="L122:M122"/>
    <mergeCell ref="B123:I123"/>
    <mergeCell ref="L123:M123"/>
    <mergeCell ref="B124:I124"/>
    <mergeCell ref="L124:M124"/>
    <mergeCell ref="K98:K99"/>
    <mergeCell ref="B100:E100"/>
    <mergeCell ref="B104:N105"/>
    <mergeCell ref="C106:K106"/>
    <mergeCell ref="L106:M106"/>
    <mergeCell ref="C107:K107"/>
    <mergeCell ref="L107:M107"/>
    <mergeCell ref="B108:N110"/>
    <mergeCell ref="B111:F111"/>
    <mergeCell ref="G111:H111"/>
    <mergeCell ref="I111:J111"/>
    <mergeCell ref="L111:M111"/>
    <mergeCell ref="B112:F112"/>
    <mergeCell ref="G112:H112"/>
    <mergeCell ref="I112:J112"/>
    <mergeCell ref="L112:M112"/>
    <mergeCell ref="B113:F113"/>
    <mergeCell ref="G113:H113"/>
    <mergeCell ref="I113:J113"/>
    <mergeCell ref="L113:M113"/>
    <mergeCell ref="C102:N102"/>
    <mergeCell ref="J80:N81"/>
    <mergeCell ref="B81:D81"/>
    <mergeCell ref="B62:N64"/>
    <mergeCell ref="B65:H65"/>
    <mergeCell ref="L65:M65"/>
    <mergeCell ref="B66:J66"/>
    <mergeCell ref="L66:M66"/>
    <mergeCell ref="B67:J67"/>
    <mergeCell ref="L67:M67"/>
    <mergeCell ref="B68:J68"/>
    <mergeCell ref="L68:M68"/>
    <mergeCell ref="B69:M69"/>
    <mergeCell ref="B70:N70"/>
    <mergeCell ref="B71:M71"/>
    <mergeCell ref="B85:E85"/>
    <mergeCell ref="B88:N88"/>
    <mergeCell ref="B90:B96"/>
    <mergeCell ref="C90:J90"/>
    <mergeCell ref="K90:N91"/>
    <mergeCell ref="C91:J91"/>
    <mergeCell ref="C92:J92"/>
    <mergeCell ref="K92:K93"/>
    <mergeCell ref="L92:N93"/>
    <mergeCell ref="C93:J95"/>
    <mergeCell ref="K94:K96"/>
    <mergeCell ref="L94:L96"/>
    <mergeCell ref="M94:M96"/>
    <mergeCell ref="N94:N96"/>
    <mergeCell ref="C96:J96"/>
    <mergeCell ref="B48:H48"/>
    <mergeCell ref="L48:M48"/>
    <mergeCell ref="B49:H49"/>
    <mergeCell ref="L49:M49"/>
    <mergeCell ref="B50:H50"/>
    <mergeCell ref="L50:M50"/>
    <mergeCell ref="B61:M61"/>
    <mergeCell ref="B51:M51"/>
    <mergeCell ref="B52:N54"/>
    <mergeCell ref="B55:H55"/>
    <mergeCell ref="L55:M55"/>
    <mergeCell ref="B56:H56"/>
    <mergeCell ref="L56:M56"/>
    <mergeCell ref="B57:H57"/>
    <mergeCell ref="L57:M57"/>
    <mergeCell ref="B58:N58"/>
    <mergeCell ref="B59:M59"/>
    <mergeCell ref="B60:N60"/>
    <mergeCell ref="B31:F31"/>
    <mergeCell ref="G31:H31"/>
    <mergeCell ref="I31:J31"/>
    <mergeCell ref="L31:M31"/>
    <mergeCell ref="B32:F32"/>
    <mergeCell ref="G32:H32"/>
    <mergeCell ref="I32:J32"/>
    <mergeCell ref="L32:M32"/>
    <mergeCell ref="B33:M33"/>
    <mergeCell ref="B34:N36"/>
    <mergeCell ref="B37:I37"/>
    <mergeCell ref="L37:M37"/>
    <mergeCell ref="B38:I38"/>
    <mergeCell ref="L38:M38"/>
    <mergeCell ref="B45:N47"/>
    <mergeCell ref="B39:I39"/>
    <mergeCell ref="L39:M39"/>
    <mergeCell ref="B40:I40"/>
    <mergeCell ref="L40:M40"/>
    <mergeCell ref="B41:I41"/>
    <mergeCell ref="L41:M41"/>
    <mergeCell ref="B42:I42"/>
    <mergeCell ref="L42:M42"/>
    <mergeCell ref="B43:I43"/>
    <mergeCell ref="L43:M43"/>
    <mergeCell ref="B44:M44"/>
    <mergeCell ref="K16:K17"/>
    <mergeCell ref="B3:E3"/>
    <mergeCell ref="B6:N6"/>
    <mergeCell ref="B8:B14"/>
    <mergeCell ref="C8:J8"/>
    <mergeCell ref="K8:N9"/>
    <mergeCell ref="C9:J9"/>
    <mergeCell ref="C10:J10"/>
    <mergeCell ref="K10:K11"/>
    <mergeCell ref="L10:N11"/>
    <mergeCell ref="C11:J13"/>
    <mergeCell ref="K12:K14"/>
    <mergeCell ref="L12:L14"/>
    <mergeCell ref="M12:M14"/>
    <mergeCell ref="N12:N14"/>
    <mergeCell ref="C14:J14"/>
    <mergeCell ref="B30:F30"/>
    <mergeCell ref="G30:H30"/>
    <mergeCell ref="I30:J30"/>
    <mergeCell ref="L30:M30"/>
    <mergeCell ref="B18:E18"/>
    <mergeCell ref="B22:N23"/>
    <mergeCell ref="C24:K24"/>
    <mergeCell ref="L24:M24"/>
    <mergeCell ref="C25:K25"/>
    <mergeCell ref="L25:M25"/>
    <mergeCell ref="B26:N28"/>
    <mergeCell ref="B29:F29"/>
    <mergeCell ref="G29:H29"/>
    <mergeCell ref="I29:J29"/>
    <mergeCell ref="L29:M29"/>
    <mergeCell ref="B20:N20"/>
    <mergeCell ref="K590:K591"/>
    <mergeCell ref="B592:E592"/>
    <mergeCell ref="B596:N597"/>
    <mergeCell ref="C598:K598"/>
    <mergeCell ref="L598:M598"/>
    <mergeCell ref="C599:K599"/>
    <mergeCell ref="L599:M599"/>
    <mergeCell ref="B600:N602"/>
    <mergeCell ref="B603:F603"/>
    <mergeCell ref="G603:H603"/>
    <mergeCell ref="I603:J603"/>
    <mergeCell ref="L603:M603"/>
    <mergeCell ref="B577:E577"/>
    <mergeCell ref="B580:N580"/>
    <mergeCell ref="B582:B588"/>
    <mergeCell ref="C582:J582"/>
    <mergeCell ref="K582:N583"/>
    <mergeCell ref="C583:J583"/>
    <mergeCell ref="C584:J584"/>
    <mergeCell ref="K584:K585"/>
    <mergeCell ref="L584:N585"/>
    <mergeCell ref="C585:J587"/>
    <mergeCell ref="K586:K588"/>
    <mergeCell ref="L586:L588"/>
    <mergeCell ref="M586:M588"/>
    <mergeCell ref="N586:N588"/>
    <mergeCell ref="C588:J588"/>
    <mergeCell ref="B607:M607"/>
    <mergeCell ref="B608:N610"/>
    <mergeCell ref="B611:I611"/>
    <mergeCell ref="L611:M611"/>
    <mergeCell ref="B612:I612"/>
    <mergeCell ref="L612:M612"/>
    <mergeCell ref="B613:I613"/>
    <mergeCell ref="L613:M613"/>
    <mergeCell ref="B614:I614"/>
    <mergeCell ref="L614:M614"/>
    <mergeCell ref="B604:F604"/>
    <mergeCell ref="G604:H604"/>
    <mergeCell ref="I604:J604"/>
    <mergeCell ref="L604:M604"/>
    <mergeCell ref="B605:F605"/>
    <mergeCell ref="G605:H605"/>
    <mergeCell ref="I605:J605"/>
    <mergeCell ref="L605:M605"/>
    <mergeCell ref="B606:F606"/>
    <mergeCell ref="G606:H606"/>
    <mergeCell ref="I606:J606"/>
    <mergeCell ref="L606:M606"/>
    <mergeCell ref="B623:H623"/>
    <mergeCell ref="L623:M623"/>
    <mergeCell ref="B624:H624"/>
    <mergeCell ref="L624:M624"/>
    <mergeCell ref="B625:M625"/>
    <mergeCell ref="B626:N628"/>
    <mergeCell ref="B629:H629"/>
    <mergeCell ref="L629:M629"/>
    <mergeCell ref="B630:H630"/>
    <mergeCell ref="L630:M630"/>
    <mergeCell ref="B615:I615"/>
    <mergeCell ref="L615:M615"/>
    <mergeCell ref="B616:I616"/>
    <mergeCell ref="L616:M616"/>
    <mergeCell ref="B617:I617"/>
    <mergeCell ref="L617:M617"/>
    <mergeCell ref="B618:M618"/>
    <mergeCell ref="B619:N621"/>
    <mergeCell ref="B622:H622"/>
    <mergeCell ref="L622:M622"/>
    <mergeCell ref="B640:J640"/>
    <mergeCell ref="L640:M640"/>
    <mergeCell ref="B641:J641"/>
    <mergeCell ref="L641:M641"/>
    <mergeCell ref="B642:J642"/>
    <mergeCell ref="L642:M642"/>
    <mergeCell ref="B643:M643"/>
    <mergeCell ref="B644:N644"/>
    <mergeCell ref="B645:M645"/>
    <mergeCell ref="B631:H631"/>
    <mergeCell ref="L631:M631"/>
    <mergeCell ref="B632:N632"/>
    <mergeCell ref="B633:M633"/>
    <mergeCell ref="B634:N634"/>
    <mergeCell ref="B635:M635"/>
    <mergeCell ref="B636:N638"/>
    <mergeCell ref="B639:H639"/>
    <mergeCell ref="L639:M639"/>
    <mergeCell ref="K672:K673"/>
    <mergeCell ref="B674:E674"/>
    <mergeCell ref="B678:N679"/>
    <mergeCell ref="C680:K680"/>
    <mergeCell ref="L680:M680"/>
    <mergeCell ref="C681:K681"/>
    <mergeCell ref="L681:M681"/>
    <mergeCell ref="B682:N684"/>
    <mergeCell ref="B685:F685"/>
    <mergeCell ref="G685:H685"/>
    <mergeCell ref="I685:J685"/>
    <mergeCell ref="L685:M685"/>
    <mergeCell ref="J654:N655"/>
    <mergeCell ref="B655:D655"/>
    <mergeCell ref="B659:E659"/>
    <mergeCell ref="B662:N662"/>
    <mergeCell ref="B664:B670"/>
    <mergeCell ref="C664:J664"/>
    <mergeCell ref="K664:N665"/>
    <mergeCell ref="C665:J665"/>
    <mergeCell ref="C666:J666"/>
    <mergeCell ref="K666:K667"/>
    <mergeCell ref="L666:N667"/>
    <mergeCell ref="C667:J669"/>
    <mergeCell ref="K668:K670"/>
    <mergeCell ref="L668:L670"/>
    <mergeCell ref="M668:M670"/>
    <mergeCell ref="N668:N670"/>
    <mergeCell ref="C670:J670"/>
    <mergeCell ref="B689:M689"/>
    <mergeCell ref="B690:N692"/>
    <mergeCell ref="B693:I693"/>
    <mergeCell ref="L693:M693"/>
    <mergeCell ref="B694:I694"/>
    <mergeCell ref="L694:M694"/>
    <mergeCell ref="B695:I695"/>
    <mergeCell ref="L695:M695"/>
    <mergeCell ref="B696:I696"/>
    <mergeCell ref="L696:M696"/>
    <mergeCell ref="B686:F686"/>
    <mergeCell ref="G686:H686"/>
    <mergeCell ref="I686:J686"/>
    <mergeCell ref="L686:M686"/>
    <mergeCell ref="B687:F687"/>
    <mergeCell ref="G687:H687"/>
    <mergeCell ref="I687:J687"/>
    <mergeCell ref="L687:M687"/>
    <mergeCell ref="B688:F688"/>
    <mergeCell ref="G688:H688"/>
    <mergeCell ref="I688:J688"/>
    <mergeCell ref="L688:M688"/>
    <mergeCell ref="B705:H705"/>
    <mergeCell ref="L705:M705"/>
    <mergeCell ref="B706:H706"/>
    <mergeCell ref="L706:M706"/>
    <mergeCell ref="B707:M707"/>
    <mergeCell ref="B708:N710"/>
    <mergeCell ref="B711:H711"/>
    <mergeCell ref="L711:M711"/>
    <mergeCell ref="B712:H712"/>
    <mergeCell ref="L712:M712"/>
    <mergeCell ref="B697:I697"/>
    <mergeCell ref="L697:M697"/>
    <mergeCell ref="B698:I698"/>
    <mergeCell ref="L698:M698"/>
    <mergeCell ref="B699:I699"/>
    <mergeCell ref="L699:M699"/>
    <mergeCell ref="B700:M700"/>
    <mergeCell ref="B701:N703"/>
    <mergeCell ref="B704:H704"/>
    <mergeCell ref="L704:M704"/>
    <mergeCell ref="B722:J722"/>
    <mergeCell ref="L722:M722"/>
    <mergeCell ref="B723:J723"/>
    <mergeCell ref="L723:M723"/>
    <mergeCell ref="B724:J724"/>
    <mergeCell ref="L724:M724"/>
    <mergeCell ref="B725:M725"/>
    <mergeCell ref="B726:N726"/>
    <mergeCell ref="B727:M727"/>
    <mergeCell ref="B713:H713"/>
    <mergeCell ref="L713:M713"/>
    <mergeCell ref="B714:N714"/>
    <mergeCell ref="B715:M715"/>
    <mergeCell ref="B716:N716"/>
    <mergeCell ref="B717:M717"/>
    <mergeCell ref="B718:N720"/>
    <mergeCell ref="B721:H721"/>
    <mergeCell ref="L721:M721"/>
    <mergeCell ref="K754:K755"/>
    <mergeCell ref="B756:E756"/>
    <mergeCell ref="B760:N761"/>
    <mergeCell ref="C762:K762"/>
    <mergeCell ref="L762:M762"/>
    <mergeCell ref="C763:K763"/>
    <mergeCell ref="L763:M763"/>
    <mergeCell ref="B764:N766"/>
    <mergeCell ref="B767:F767"/>
    <mergeCell ref="G767:H767"/>
    <mergeCell ref="I767:J767"/>
    <mergeCell ref="L767:M767"/>
    <mergeCell ref="J736:N737"/>
    <mergeCell ref="B737:D737"/>
    <mergeCell ref="B741:E741"/>
    <mergeCell ref="B744:N744"/>
    <mergeCell ref="B746:B752"/>
    <mergeCell ref="C746:J746"/>
    <mergeCell ref="K746:N747"/>
    <mergeCell ref="C747:J747"/>
    <mergeCell ref="C748:J748"/>
    <mergeCell ref="K748:K749"/>
    <mergeCell ref="L748:N749"/>
    <mergeCell ref="C749:J751"/>
    <mergeCell ref="K750:K752"/>
    <mergeCell ref="L750:L752"/>
    <mergeCell ref="M750:M752"/>
    <mergeCell ref="N750:N752"/>
    <mergeCell ref="C752:J752"/>
    <mergeCell ref="B771:M771"/>
    <mergeCell ref="B772:N774"/>
    <mergeCell ref="B775:I775"/>
    <mergeCell ref="L775:M775"/>
    <mergeCell ref="B776:I776"/>
    <mergeCell ref="L776:M776"/>
    <mergeCell ref="B777:I777"/>
    <mergeCell ref="L777:M777"/>
    <mergeCell ref="B778:I778"/>
    <mergeCell ref="L778:M778"/>
    <mergeCell ref="B768:F768"/>
    <mergeCell ref="G768:H768"/>
    <mergeCell ref="I768:J768"/>
    <mergeCell ref="L768:M768"/>
    <mergeCell ref="B769:F769"/>
    <mergeCell ref="G769:H769"/>
    <mergeCell ref="I769:J769"/>
    <mergeCell ref="L769:M769"/>
    <mergeCell ref="B770:F770"/>
    <mergeCell ref="G770:H770"/>
    <mergeCell ref="I770:J770"/>
    <mergeCell ref="L770:M770"/>
    <mergeCell ref="B787:H787"/>
    <mergeCell ref="L787:M787"/>
    <mergeCell ref="B788:H788"/>
    <mergeCell ref="L788:M788"/>
    <mergeCell ref="B789:M789"/>
    <mergeCell ref="B790:N792"/>
    <mergeCell ref="B793:H793"/>
    <mergeCell ref="L793:M793"/>
    <mergeCell ref="B794:H794"/>
    <mergeCell ref="L794:M794"/>
    <mergeCell ref="B779:I779"/>
    <mergeCell ref="L779:M779"/>
    <mergeCell ref="B780:I780"/>
    <mergeCell ref="L780:M780"/>
    <mergeCell ref="B781:I781"/>
    <mergeCell ref="L781:M781"/>
    <mergeCell ref="B782:M782"/>
    <mergeCell ref="B783:N785"/>
    <mergeCell ref="B786:H786"/>
    <mergeCell ref="L786:M786"/>
    <mergeCell ref="J818:N819"/>
    <mergeCell ref="B819:D819"/>
    <mergeCell ref="B804:J804"/>
    <mergeCell ref="L804:M804"/>
    <mergeCell ref="B805:J805"/>
    <mergeCell ref="L805:M805"/>
    <mergeCell ref="B806:J806"/>
    <mergeCell ref="L806:M806"/>
    <mergeCell ref="B807:M807"/>
    <mergeCell ref="B808:N808"/>
    <mergeCell ref="B809:M809"/>
    <mergeCell ref="B795:H795"/>
    <mergeCell ref="L795:M795"/>
    <mergeCell ref="B796:N796"/>
    <mergeCell ref="B797:M797"/>
    <mergeCell ref="B798:N798"/>
    <mergeCell ref="B799:M799"/>
    <mergeCell ref="B800:N802"/>
    <mergeCell ref="B803:H803"/>
    <mergeCell ref="L803:M803"/>
    <mergeCell ref="K836:K837"/>
    <mergeCell ref="B838:E838"/>
    <mergeCell ref="B842:N843"/>
    <mergeCell ref="C844:K844"/>
    <mergeCell ref="L844:M844"/>
    <mergeCell ref="C845:K845"/>
    <mergeCell ref="L845:M845"/>
    <mergeCell ref="B846:N848"/>
    <mergeCell ref="B849:F849"/>
    <mergeCell ref="G849:H849"/>
    <mergeCell ref="I849:J849"/>
    <mergeCell ref="L849:M849"/>
    <mergeCell ref="B823:E823"/>
    <mergeCell ref="B826:N826"/>
    <mergeCell ref="B828:B834"/>
    <mergeCell ref="C828:J828"/>
    <mergeCell ref="K828:N829"/>
    <mergeCell ref="C829:J829"/>
    <mergeCell ref="C830:J830"/>
    <mergeCell ref="K830:K831"/>
    <mergeCell ref="L830:N831"/>
    <mergeCell ref="C831:J833"/>
    <mergeCell ref="K832:K834"/>
    <mergeCell ref="L832:L834"/>
    <mergeCell ref="M832:M834"/>
    <mergeCell ref="N832:N834"/>
    <mergeCell ref="C834:J834"/>
    <mergeCell ref="B853:M853"/>
    <mergeCell ref="B854:N856"/>
    <mergeCell ref="B857:I857"/>
    <mergeCell ref="L857:M857"/>
    <mergeCell ref="B858:I858"/>
    <mergeCell ref="L858:M858"/>
    <mergeCell ref="B859:I859"/>
    <mergeCell ref="L859:M859"/>
    <mergeCell ref="B860:I860"/>
    <mergeCell ref="L860:M860"/>
    <mergeCell ref="B850:F850"/>
    <mergeCell ref="G850:H850"/>
    <mergeCell ref="I850:J850"/>
    <mergeCell ref="L850:M850"/>
    <mergeCell ref="B851:F851"/>
    <mergeCell ref="G851:H851"/>
    <mergeCell ref="I851:J851"/>
    <mergeCell ref="L851:M851"/>
    <mergeCell ref="B852:F852"/>
    <mergeCell ref="G852:H852"/>
    <mergeCell ref="I852:J852"/>
    <mergeCell ref="L852:M852"/>
    <mergeCell ref="B869:H869"/>
    <mergeCell ref="L869:M869"/>
    <mergeCell ref="B870:H870"/>
    <mergeCell ref="L870:M870"/>
    <mergeCell ref="B871:M871"/>
    <mergeCell ref="B872:N874"/>
    <mergeCell ref="B875:H875"/>
    <mergeCell ref="L875:M875"/>
    <mergeCell ref="B876:H876"/>
    <mergeCell ref="L876:M876"/>
    <mergeCell ref="B861:I861"/>
    <mergeCell ref="L861:M861"/>
    <mergeCell ref="B862:I862"/>
    <mergeCell ref="L862:M862"/>
    <mergeCell ref="B863:I863"/>
    <mergeCell ref="L863:M863"/>
    <mergeCell ref="B864:M864"/>
    <mergeCell ref="B865:N867"/>
    <mergeCell ref="B868:H868"/>
    <mergeCell ref="L868:M868"/>
    <mergeCell ref="J900:N901"/>
    <mergeCell ref="B901:D901"/>
    <mergeCell ref="B886:J886"/>
    <mergeCell ref="L886:M886"/>
    <mergeCell ref="B887:J887"/>
    <mergeCell ref="L887:M887"/>
    <mergeCell ref="B888:J888"/>
    <mergeCell ref="L888:M888"/>
    <mergeCell ref="B889:M889"/>
    <mergeCell ref="B890:N890"/>
    <mergeCell ref="B891:M891"/>
    <mergeCell ref="B877:H877"/>
    <mergeCell ref="L877:M877"/>
    <mergeCell ref="B878:N878"/>
    <mergeCell ref="B879:M879"/>
    <mergeCell ref="B880:N880"/>
    <mergeCell ref="B881:M881"/>
    <mergeCell ref="B882:N884"/>
    <mergeCell ref="B885:H885"/>
    <mergeCell ref="L885:M885"/>
    <mergeCell ref="K918:K919"/>
    <mergeCell ref="B920:E920"/>
    <mergeCell ref="B924:N925"/>
    <mergeCell ref="C926:K926"/>
    <mergeCell ref="L926:M926"/>
    <mergeCell ref="C927:K927"/>
    <mergeCell ref="L927:M927"/>
    <mergeCell ref="B928:N930"/>
    <mergeCell ref="B931:F931"/>
    <mergeCell ref="G931:H931"/>
    <mergeCell ref="I931:J931"/>
    <mergeCell ref="L931:M931"/>
    <mergeCell ref="B905:E905"/>
    <mergeCell ref="B908:N908"/>
    <mergeCell ref="B910:B916"/>
    <mergeCell ref="C910:J910"/>
    <mergeCell ref="K910:N911"/>
    <mergeCell ref="C911:J911"/>
    <mergeCell ref="C912:J912"/>
    <mergeCell ref="K912:K913"/>
    <mergeCell ref="L912:N913"/>
    <mergeCell ref="C913:J915"/>
    <mergeCell ref="K914:K916"/>
    <mergeCell ref="L914:L916"/>
    <mergeCell ref="M914:M916"/>
    <mergeCell ref="N914:N916"/>
    <mergeCell ref="C916:J916"/>
    <mergeCell ref="B936:M936"/>
    <mergeCell ref="B937:N939"/>
    <mergeCell ref="B940:I940"/>
    <mergeCell ref="L940:M940"/>
    <mergeCell ref="B941:I941"/>
    <mergeCell ref="L941:M941"/>
    <mergeCell ref="B942:I942"/>
    <mergeCell ref="L942:M942"/>
    <mergeCell ref="B943:I943"/>
    <mergeCell ref="L943:M943"/>
    <mergeCell ref="B932:F932"/>
    <mergeCell ref="G932:H932"/>
    <mergeCell ref="I932:J932"/>
    <mergeCell ref="L932:M932"/>
    <mergeCell ref="B933:F933"/>
    <mergeCell ref="G933:H933"/>
    <mergeCell ref="I933:J933"/>
    <mergeCell ref="L933:M933"/>
    <mergeCell ref="B935:F935"/>
    <mergeCell ref="G935:H935"/>
    <mergeCell ref="I935:J935"/>
    <mergeCell ref="L935:M935"/>
    <mergeCell ref="B934:F934"/>
    <mergeCell ref="G934:H934"/>
    <mergeCell ref="I934:J934"/>
    <mergeCell ref="L934:M934"/>
    <mergeCell ref="B952:H952"/>
    <mergeCell ref="L952:M952"/>
    <mergeCell ref="B953:H953"/>
    <mergeCell ref="L953:M953"/>
    <mergeCell ref="B954:M954"/>
    <mergeCell ref="B955:N957"/>
    <mergeCell ref="B958:H958"/>
    <mergeCell ref="L958:M958"/>
    <mergeCell ref="B959:H959"/>
    <mergeCell ref="L959:M959"/>
    <mergeCell ref="B944:I944"/>
    <mergeCell ref="L944:M944"/>
    <mergeCell ref="B945:I945"/>
    <mergeCell ref="L945:M945"/>
    <mergeCell ref="B946:I946"/>
    <mergeCell ref="L946:M946"/>
    <mergeCell ref="B947:M947"/>
    <mergeCell ref="B948:N950"/>
    <mergeCell ref="B951:H951"/>
    <mergeCell ref="L951:M951"/>
    <mergeCell ref="J983:N984"/>
    <mergeCell ref="B984:D984"/>
    <mergeCell ref="B969:J969"/>
    <mergeCell ref="L969:M969"/>
    <mergeCell ref="B970:J970"/>
    <mergeCell ref="L970:M970"/>
    <mergeCell ref="B971:J971"/>
    <mergeCell ref="L971:M971"/>
    <mergeCell ref="B972:M972"/>
    <mergeCell ref="B973:N973"/>
    <mergeCell ref="B974:M974"/>
    <mergeCell ref="B960:H960"/>
    <mergeCell ref="L960:M960"/>
    <mergeCell ref="B961:N961"/>
    <mergeCell ref="B962:M962"/>
    <mergeCell ref="B963:N963"/>
    <mergeCell ref="B964:M964"/>
    <mergeCell ref="B965:N967"/>
    <mergeCell ref="B968:H968"/>
    <mergeCell ref="L968:M968"/>
  </mergeCells>
  <printOptions horizontalCentered="1" verticalCentered="1"/>
  <pageMargins left="0.23622047244094491" right="0.23622047244094491" top="0.74803149606299213" bottom="0.74803149606299213" header="0.31496062992125984" footer="0.31496062992125984"/>
  <pageSetup scale="50" fitToHeight="0" orientation="portrait" r:id="rId1"/>
  <headerFooter alignWithMargins="0"/>
  <rowBreaks count="12" manualBreakCount="12">
    <brk id="82" max="14" man="1"/>
    <brk id="164" max="14" man="1"/>
    <brk id="246" max="14" man="1"/>
    <brk id="328" max="14" man="1"/>
    <brk id="410" max="14" man="1"/>
    <brk id="492" max="14" man="1"/>
    <brk id="574" max="14" man="1"/>
    <brk id="656" max="14" man="1"/>
    <brk id="738" max="14" man="1"/>
    <brk id="820" max="14" man="1"/>
    <brk id="902" max="14" man="1"/>
    <brk id="985"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DD34A-D4ED-4A6C-B0C2-69933E37EF9D}">
  <sheetPr>
    <pageSetUpPr fitToPage="1"/>
  </sheetPr>
  <dimension ref="A1:S377"/>
  <sheetViews>
    <sheetView showGridLines="0" view="pageBreakPreview" topLeftCell="A437" zoomScale="85" zoomScaleNormal="75" zoomScaleSheetLayoutView="85" workbookViewId="0">
      <selection activeCell="J135" sqref="J135"/>
    </sheetView>
  </sheetViews>
  <sheetFormatPr baseColWidth="10" defaultColWidth="11.44140625" defaultRowHeight="14.4"/>
  <cols>
    <col min="1" max="1" width="3" style="454" customWidth="1"/>
    <col min="2" max="2" width="11.6640625" style="454" bestFit="1" customWidth="1"/>
    <col min="3" max="3" width="13" style="454" customWidth="1"/>
    <col min="4" max="4" width="12.5546875" style="454" customWidth="1"/>
    <col min="5" max="5" width="12.33203125" style="454" customWidth="1"/>
    <col min="6" max="6" width="12.44140625" style="454" customWidth="1"/>
    <col min="7" max="7" width="40.88671875" style="454" customWidth="1"/>
    <col min="8" max="8" width="15.5546875" style="454" customWidth="1"/>
    <col min="9" max="9" width="13.44140625" style="454" customWidth="1"/>
    <col min="10" max="10" width="15.88671875" style="454" customWidth="1"/>
    <col min="11" max="11" width="13.44140625" style="454" customWidth="1"/>
    <col min="12" max="12" width="14" style="454" customWidth="1"/>
    <col min="13" max="13" width="20.5546875" style="454" customWidth="1"/>
    <col min="14" max="14" width="2.33203125" style="454" customWidth="1"/>
    <col min="15" max="18" width="11.44140625" style="454"/>
    <col min="19" max="19" width="14.5546875" style="454" bestFit="1" customWidth="1"/>
    <col min="20" max="20" width="16.44140625" style="454" bestFit="1" customWidth="1"/>
    <col min="21" max="16384" width="11.44140625" style="454"/>
  </cols>
  <sheetData>
    <row r="1" spans="2:15" ht="12" customHeight="1" thickBot="1"/>
    <row r="2" spans="2:15" ht="30" customHeight="1">
      <c r="B2" s="847"/>
      <c r="C2" s="848"/>
      <c r="D2" s="853" t="s">
        <v>210</v>
      </c>
      <c r="E2" s="854"/>
      <c r="F2" s="854"/>
      <c r="G2" s="854"/>
      <c r="H2" s="854"/>
      <c r="I2" s="854"/>
      <c r="J2" s="854"/>
      <c r="K2" s="855"/>
      <c r="L2" s="859" t="s">
        <v>211</v>
      </c>
      <c r="M2" s="860"/>
    </row>
    <row r="3" spans="2:15" ht="30" customHeight="1" thickBot="1">
      <c r="B3" s="849"/>
      <c r="C3" s="850"/>
      <c r="D3" s="856"/>
      <c r="E3" s="857"/>
      <c r="F3" s="857"/>
      <c r="G3" s="857"/>
      <c r="H3" s="857"/>
      <c r="I3" s="857"/>
      <c r="J3" s="857"/>
      <c r="K3" s="858"/>
      <c r="L3" s="861"/>
      <c r="M3" s="862"/>
    </row>
    <row r="4" spans="2:15" ht="30" customHeight="1">
      <c r="B4" s="849"/>
      <c r="C4" s="850"/>
      <c r="D4" s="853" t="s">
        <v>212</v>
      </c>
      <c r="E4" s="854"/>
      <c r="F4" s="854"/>
      <c r="G4" s="854"/>
      <c r="H4" s="854"/>
      <c r="I4" s="854"/>
      <c r="J4" s="854"/>
      <c r="K4" s="855"/>
      <c r="L4" s="863" t="s">
        <v>213</v>
      </c>
      <c r="M4" s="864"/>
    </row>
    <row r="5" spans="2:15" ht="30" customHeight="1" thickBot="1">
      <c r="B5" s="851"/>
      <c r="C5" s="852"/>
      <c r="D5" s="856"/>
      <c r="E5" s="857"/>
      <c r="F5" s="857"/>
      <c r="G5" s="857"/>
      <c r="H5" s="857"/>
      <c r="I5" s="857"/>
      <c r="J5" s="857"/>
      <c r="K5" s="858"/>
      <c r="L5" s="865"/>
      <c r="M5" s="866"/>
    </row>
    <row r="6" spans="2:15" ht="15" thickBot="1">
      <c r="B6" s="867" t="s">
        <v>214</v>
      </c>
      <c r="C6" s="868"/>
      <c r="D6" s="868"/>
      <c r="E6" s="868"/>
      <c r="F6" s="868"/>
      <c r="G6" s="868"/>
      <c r="H6" s="868"/>
      <c r="I6" s="868"/>
      <c r="J6" s="868"/>
      <c r="K6" s="868"/>
      <c r="L6" s="868"/>
      <c r="M6" s="869"/>
    </row>
    <row r="7" spans="2:15">
      <c r="B7" s="870" t="str">
        <f>+'PRESUPUESTO OFICIAL (Entidad.)'!D5</f>
        <v>OBJETO: MEJORAMIENTO DE LA TRANSITABILIDAD EN CAMINOS ANCESTRALES DE LA COMUNIDAD DE AGUABLANCA MEDIANTE EL MANTENIMIENTO DE DOS PUENTES PEATONALES EN EL RESGUARDO INDÍGENA UNIDO U'WA.</v>
      </c>
      <c r="C7" s="871"/>
      <c r="D7" s="871"/>
      <c r="E7" s="871"/>
      <c r="F7" s="871"/>
      <c r="G7" s="871"/>
      <c r="H7" s="871"/>
      <c r="I7" s="871"/>
      <c r="J7" s="871"/>
      <c r="K7" s="871"/>
      <c r="L7" s="871"/>
      <c r="M7" s="872"/>
    </row>
    <row r="8" spans="2:15" ht="29.25" customHeight="1" thickBot="1">
      <c r="B8" s="873"/>
      <c r="C8" s="874"/>
      <c r="D8" s="874"/>
      <c r="E8" s="874"/>
      <c r="F8" s="874"/>
      <c r="G8" s="874"/>
      <c r="H8" s="874"/>
      <c r="I8" s="874"/>
      <c r="J8" s="874"/>
      <c r="K8" s="874"/>
      <c r="L8" s="874"/>
      <c r="M8" s="875"/>
    </row>
    <row r="9" spans="2:15" ht="21.6" thickBot="1">
      <c r="B9" s="876" t="s">
        <v>108</v>
      </c>
      <c r="C9" s="877"/>
      <c r="D9" s="877"/>
      <c r="E9" s="877"/>
      <c r="F9" s="877"/>
      <c r="G9" s="877"/>
      <c r="H9" s="877"/>
      <c r="I9" s="877"/>
      <c r="J9" s="877"/>
      <c r="K9" s="877"/>
      <c r="L9" s="877"/>
      <c r="M9" s="878"/>
    </row>
    <row r="10" spans="2:15" s="457" customFormat="1" ht="16.2" thickBot="1">
      <c r="B10" s="455" t="s">
        <v>50</v>
      </c>
      <c r="C10" s="879" t="s">
        <v>189</v>
      </c>
      <c r="D10" s="880"/>
      <c r="E10" s="880"/>
      <c r="F10" s="881"/>
      <c r="G10" s="885" t="str">
        <f>+'PRESUPUESTO OFICIAL (Entidad.)'!D9</f>
        <v>1.1</v>
      </c>
      <c r="H10" s="886"/>
      <c r="I10" s="886"/>
      <c r="J10" s="886"/>
      <c r="K10" s="886"/>
      <c r="L10" s="887"/>
      <c r="M10" s="456" t="s">
        <v>109</v>
      </c>
    </row>
    <row r="11" spans="2:15" s="457" customFormat="1" ht="33.75" customHeight="1" thickBot="1">
      <c r="B11" s="458" t="s">
        <v>190</v>
      </c>
      <c r="C11" s="882"/>
      <c r="D11" s="883"/>
      <c r="E11" s="883"/>
      <c r="F11" s="884"/>
      <c r="G11" s="888" t="str">
        <f>+'PRESUPUESTO OFICIAL (Entidad.)'!E9</f>
        <v>LIMPIEZA Y ROCERÍA MANUAL CON UN ANCHO DE 3,0 METROS</v>
      </c>
      <c r="H11" s="889"/>
      <c r="I11" s="889"/>
      <c r="J11" s="889"/>
      <c r="K11" s="889"/>
      <c r="L11" s="890"/>
      <c r="M11" s="459" t="str">
        <f>+'PRESUPUESTO OFICIAL (Entidad.)'!F9</f>
        <v>M2</v>
      </c>
    </row>
    <row r="12" spans="2:15">
      <c r="B12" s="485"/>
      <c r="C12" s="486"/>
      <c r="D12" s="486"/>
      <c r="E12" s="486"/>
      <c r="F12" s="487"/>
      <c r="G12" s="832" t="s">
        <v>111</v>
      </c>
      <c r="H12" s="834" t="s">
        <v>112</v>
      </c>
      <c r="I12" s="835"/>
      <c r="J12" s="836"/>
      <c r="K12" s="839" t="s">
        <v>113</v>
      </c>
      <c r="L12" s="837" t="s">
        <v>13</v>
      </c>
      <c r="M12" s="839" t="s">
        <v>114</v>
      </c>
    </row>
    <row r="13" spans="2:15" ht="15" thickBot="1">
      <c r="B13" s="488"/>
      <c r="C13" s="489"/>
      <c r="D13" s="489"/>
      <c r="E13" s="489"/>
      <c r="F13" s="490"/>
      <c r="G13" s="833"/>
      <c r="H13" s="460" t="s">
        <v>115</v>
      </c>
      <c r="I13" s="461" t="s">
        <v>116</v>
      </c>
      <c r="J13" s="462" t="s">
        <v>117</v>
      </c>
      <c r="K13" s="840"/>
      <c r="L13" s="838"/>
      <c r="M13" s="840"/>
    </row>
    <row r="14" spans="2:15" s="464" customFormat="1" ht="32.1" customHeight="1">
      <c r="B14" s="488"/>
      <c r="C14" s="489"/>
      <c r="D14" s="489"/>
      <c r="E14" s="489"/>
      <c r="F14" s="490"/>
      <c r="G14" s="463" t="s">
        <v>284</v>
      </c>
      <c r="H14" s="496">
        <v>45</v>
      </c>
      <c r="I14" s="497">
        <v>2</v>
      </c>
      <c r="J14" s="496"/>
      <c r="K14" s="496">
        <f>((H14*I14))</f>
        <v>90</v>
      </c>
      <c r="L14" s="496">
        <v>1</v>
      </c>
      <c r="M14" s="498">
        <f>ROUND(L14*K14,2)</f>
        <v>90</v>
      </c>
      <c r="O14" s="465"/>
    </row>
    <row r="15" spans="2:15" s="464" customFormat="1" ht="32.1" customHeight="1">
      <c r="B15" s="488"/>
      <c r="C15" s="489"/>
      <c r="D15"/>
      <c r="E15" s="489"/>
      <c r="F15" s="490"/>
      <c r="G15" s="463" t="s">
        <v>283</v>
      </c>
      <c r="H15" s="499">
        <v>20</v>
      </c>
      <c r="I15" s="500">
        <v>2</v>
      </c>
      <c r="J15" s="499"/>
      <c r="K15" s="501">
        <f>((H15*I15))</f>
        <v>40</v>
      </c>
      <c r="L15" s="500">
        <v>1</v>
      </c>
      <c r="M15" s="502">
        <f>ROUND(L15*K15,2)</f>
        <v>40</v>
      </c>
    </row>
    <row r="16" spans="2:15" s="464" customFormat="1" ht="32.1" customHeight="1">
      <c r="B16" s="488"/>
      <c r="C16" s="489"/>
      <c r="D16" s="489"/>
      <c r="E16" s="489"/>
      <c r="F16" s="490"/>
      <c r="G16" s="463"/>
      <c r="H16" s="499"/>
      <c r="I16" s="499"/>
      <c r="J16" s="499"/>
      <c r="K16" s="499"/>
      <c r="L16" s="500"/>
      <c r="M16" s="502"/>
    </row>
    <row r="17" spans="2:13" s="464" customFormat="1" ht="32.1" customHeight="1">
      <c r="B17" s="488"/>
      <c r="C17" s="489"/>
      <c r="D17" s="489"/>
      <c r="E17" s="489"/>
      <c r="F17" s="490"/>
      <c r="G17" s="463"/>
      <c r="H17" s="499"/>
      <c r="I17" s="499"/>
      <c r="J17" s="499"/>
      <c r="K17" s="499"/>
      <c r="L17" s="500"/>
      <c r="M17" s="502"/>
    </row>
    <row r="18" spans="2:13" s="464" customFormat="1" ht="32.1" customHeight="1">
      <c r="B18" s="488"/>
      <c r="C18" s="489"/>
      <c r="D18" s="489"/>
      <c r="E18" s="489"/>
      <c r="F18" s="490"/>
      <c r="G18" s="463"/>
      <c r="H18" s="499"/>
      <c r="I18" s="499"/>
      <c r="J18" s="499"/>
      <c r="K18" s="499"/>
      <c r="L18" s="500"/>
      <c r="M18" s="502"/>
    </row>
    <row r="19" spans="2:13" s="464" customFormat="1" ht="32.1" customHeight="1">
      <c r="B19" s="488"/>
      <c r="C19" s="489"/>
      <c r="D19" s="489"/>
      <c r="E19" s="489"/>
      <c r="F19" s="490"/>
      <c r="G19" s="463"/>
      <c r="H19" s="499"/>
      <c r="I19" s="499"/>
      <c r="J19" s="499"/>
      <c r="K19" s="499"/>
      <c r="L19" s="500"/>
      <c r="M19" s="502"/>
    </row>
    <row r="20" spans="2:13" s="464" customFormat="1" ht="32.1" customHeight="1" thickBot="1">
      <c r="B20" s="491"/>
      <c r="C20" s="492"/>
      <c r="D20" s="492"/>
      <c r="E20" s="492"/>
      <c r="F20" s="493"/>
      <c r="G20" s="541"/>
      <c r="H20" s="499"/>
      <c r="I20" s="499"/>
      <c r="J20" s="499"/>
      <c r="K20" s="499"/>
      <c r="L20" s="500"/>
      <c r="M20" s="502"/>
    </row>
    <row r="21" spans="2:13" ht="32.1" customHeight="1" thickBot="1">
      <c r="B21" s="841" t="s">
        <v>215</v>
      </c>
      <c r="C21" s="842"/>
      <c r="D21" s="843" t="s">
        <v>224</v>
      </c>
      <c r="E21" s="844"/>
      <c r="F21" s="845"/>
      <c r="G21" s="846" t="s">
        <v>216</v>
      </c>
      <c r="H21" s="846"/>
      <c r="I21" s="846"/>
      <c r="J21" s="846"/>
      <c r="K21" s="846"/>
      <c r="L21" s="846"/>
      <c r="M21" s="472">
        <f>ROUND(SUM(M14:M20),2)</f>
        <v>130</v>
      </c>
    </row>
    <row r="22" spans="2:13">
      <c r="B22" s="473"/>
      <c r="C22" s="474"/>
      <c r="D22" s="474"/>
      <c r="E22" s="474"/>
      <c r="F22" s="474"/>
      <c r="G22" s="475"/>
      <c r="H22" s="473"/>
      <c r="I22" s="474"/>
      <c r="J22" s="474"/>
      <c r="K22" s="474"/>
      <c r="L22" s="474"/>
      <c r="M22" s="475"/>
    </row>
    <row r="23" spans="2:13">
      <c r="B23" s="75" t="s">
        <v>217</v>
      </c>
      <c r="C23" s="476"/>
      <c r="D23" s="476"/>
      <c r="E23" s="476"/>
      <c r="F23" s="476"/>
      <c r="G23" s="477"/>
      <c r="H23" s="478" t="s">
        <v>218</v>
      </c>
      <c r="I23" s="476"/>
      <c r="J23" s="476"/>
      <c r="K23" s="476"/>
      <c r="L23" s="476"/>
      <c r="M23" s="477"/>
    </row>
    <row r="24" spans="2:13" ht="29.25" customHeight="1">
      <c r="B24" s="479"/>
      <c r="C24" s="480"/>
      <c r="D24" s="480"/>
      <c r="E24" s="481"/>
      <c r="F24" s="481"/>
      <c r="G24" s="482"/>
      <c r="H24" s="483"/>
      <c r="I24" s="476"/>
      <c r="J24" s="476"/>
      <c r="K24" s="476"/>
      <c r="L24" s="476"/>
      <c r="M24" s="477"/>
    </row>
    <row r="25" spans="2:13">
      <c r="B25" s="805" t="s">
        <v>219</v>
      </c>
      <c r="C25" s="806"/>
      <c r="D25" s="806"/>
      <c r="E25" s="806"/>
      <c r="F25" s="806"/>
      <c r="G25" s="807"/>
      <c r="H25" s="808" t="s">
        <v>219</v>
      </c>
      <c r="I25" s="809"/>
      <c r="J25" s="809"/>
      <c r="K25" s="809"/>
      <c r="L25" s="809"/>
      <c r="M25" s="810"/>
    </row>
    <row r="26" spans="2:13">
      <c r="B26" s="811" t="s">
        <v>317</v>
      </c>
      <c r="C26" s="812"/>
      <c r="D26" s="812"/>
      <c r="E26" s="812"/>
      <c r="F26" s="812"/>
      <c r="G26" s="813"/>
      <c r="H26" s="811" t="s">
        <v>209</v>
      </c>
      <c r="I26" s="812"/>
      <c r="J26" s="812"/>
      <c r="K26" s="812"/>
      <c r="L26" s="812"/>
      <c r="M26" s="813"/>
    </row>
    <row r="27" spans="2:13">
      <c r="B27" s="814" t="s">
        <v>318</v>
      </c>
      <c r="C27" s="815"/>
      <c r="D27" s="815"/>
      <c r="E27" s="815"/>
      <c r="F27" s="815"/>
      <c r="G27" s="816"/>
      <c r="H27" s="814" t="s">
        <v>220</v>
      </c>
      <c r="I27" s="815"/>
      <c r="J27" s="815"/>
      <c r="K27" s="815"/>
      <c r="L27" s="815"/>
      <c r="M27" s="816"/>
    </row>
    <row r="28" spans="2:13" ht="15" thickBot="1">
      <c r="B28" s="817"/>
      <c r="C28" s="818"/>
      <c r="D28" s="818"/>
      <c r="E28" s="818"/>
      <c r="F28" s="818"/>
      <c r="G28" s="819"/>
      <c r="H28" s="820" t="s">
        <v>221</v>
      </c>
      <c r="I28" s="821"/>
      <c r="J28" s="821"/>
      <c r="K28" s="821"/>
      <c r="L28" s="821"/>
      <c r="M28" s="822"/>
    </row>
    <row r="29" spans="2:13" ht="12" customHeight="1">
      <c r="B29" s="484"/>
      <c r="C29" s="484"/>
      <c r="D29" s="484"/>
      <c r="E29" s="484"/>
      <c r="F29" s="484"/>
      <c r="G29" s="484"/>
      <c r="H29" s="484"/>
      <c r="I29" s="484"/>
      <c r="J29" s="484"/>
      <c r="K29" s="484"/>
      <c r="L29" s="484"/>
      <c r="M29" s="484"/>
    </row>
    <row r="30" spans="2:13" ht="13.5" customHeight="1" thickBot="1"/>
    <row r="31" spans="2:13" ht="30" customHeight="1">
      <c r="B31" s="847"/>
      <c r="C31" s="848"/>
      <c r="D31" s="853" t="s">
        <v>210</v>
      </c>
      <c r="E31" s="854"/>
      <c r="F31" s="854"/>
      <c r="G31" s="854"/>
      <c r="H31" s="854"/>
      <c r="I31" s="854"/>
      <c r="J31" s="854"/>
      <c r="K31" s="855"/>
      <c r="L31" s="859" t="s">
        <v>211</v>
      </c>
      <c r="M31" s="860"/>
    </row>
    <row r="32" spans="2:13" ht="30" customHeight="1" thickBot="1">
      <c r="B32" s="849"/>
      <c r="C32" s="850"/>
      <c r="D32" s="856"/>
      <c r="E32" s="857"/>
      <c r="F32" s="857"/>
      <c r="G32" s="857"/>
      <c r="H32" s="857"/>
      <c r="I32" s="857"/>
      <c r="J32" s="857"/>
      <c r="K32" s="858"/>
      <c r="L32" s="861"/>
      <c r="M32" s="862"/>
    </row>
    <row r="33" spans="1:14" ht="30" customHeight="1">
      <c r="B33" s="849"/>
      <c r="C33" s="850"/>
      <c r="D33" s="853" t="s">
        <v>212</v>
      </c>
      <c r="E33" s="854"/>
      <c r="F33" s="854"/>
      <c r="G33" s="854"/>
      <c r="H33" s="854"/>
      <c r="I33" s="854"/>
      <c r="J33" s="854"/>
      <c r="K33" s="855"/>
      <c r="L33" s="863" t="s">
        <v>213</v>
      </c>
      <c r="M33" s="864"/>
    </row>
    <row r="34" spans="1:14" ht="30" customHeight="1" thickBot="1">
      <c r="B34" s="851"/>
      <c r="C34" s="852"/>
      <c r="D34" s="856"/>
      <c r="E34" s="857"/>
      <c r="F34" s="857"/>
      <c r="G34" s="857"/>
      <c r="H34" s="857"/>
      <c r="I34" s="857"/>
      <c r="J34" s="857"/>
      <c r="K34" s="858"/>
      <c r="L34" s="865"/>
      <c r="M34" s="866"/>
    </row>
    <row r="35" spans="1:14" ht="24" customHeight="1" thickBot="1">
      <c r="B35" s="867" t="s">
        <v>214</v>
      </c>
      <c r="C35" s="868"/>
      <c r="D35" s="868"/>
      <c r="E35" s="868"/>
      <c r="F35" s="868"/>
      <c r="G35" s="868"/>
      <c r="H35" s="868"/>
      <c r="I35" s="868"/>
      <c r="J35" s="868"/>
      <c r="K35" s="868"/>
      <c r="L35" s="868"/>
      <c r="M35" s="869"/>
    </row>
    <row r="36" spans="1:14" ht="24" customHeight="1">
      <c r="B36" s="870" t="str">
        <f>+B7</f>
        <v>OBJETO: MEJORAMIENTO DE LA TRANSITABILIDAD EN CAMINOS ANCESTRALES DE LA COMUNIDAD DE AGUABLANCA MEDIANTE EL MANTENIMIENTO DE DOS PUENTES PEATONALES EN EL RESGUARDO INDÍGENA UNIDO U'WA.</v>
      </c>
      <c r="C36" s="871"/>
      <c r="D36" s="871"/>
      <c r="E36" s="871"/>
      <c r="F36" s="871"/>
      <c r="G36" s="871"/>
      <c r="H36" s="871"/>
      <c r="I36" s="871"/>
      <c r="J36" s="871"/>
      <c r="K36" s="871"/>
      <c r="L36" s="871"/>
      <c r="M36" s="872"/>
    </row>
    <row r="37" spans="1:14" ht="24" customHeight="1" thickBot="1">
      <c r="B37" s="873"/>
      <c r="C37" s="874"/>
      <c r="D37" s="874"/>
      <c r="E37" s="874"/>
      <c r="F37" s="874"/>
      <c r="G37" s="874"/>
      <c r="H37" s="874"/>
      <c r="I37" s="874"/>
      <c r="J37" s="874"/>
      <c r="K37" s="874"/>
      <c r="L37" s="874"/>
      <c r="M37" s="875"/>
    </row>
    <row r="38" spans="1:14" ht="24" customHeight="1" thickBot="1">
      <c r="B38" s="876" t="s">
        <v>108</v>
      </c>
      <c r="C38" s="877"/>
      <c r="D38" s="877"/>
      <c r="E38" s="877"/>
      <c r="F38" s="877"/>
      <c r="G38" s="877"/>
      <c r="H38" s="877"/>
      <c r="I38" s="877"/>
      <c r="J38" s="877"/>
      <c r="K38" s="877"/>
      <c r="L38" s="877"/>
      <c r="M38" s="878"/>
    </row>
    <row r="39" spans="1:14" ht="24" customHeight="1" thickBot="1">
      <c r="A39" s="457"/>
      <c r="B39" s="455" t="s">
        <v>50</v>
      </c>
      <c r="C39" s="893" t="s">
        <v>189</v>
      </c>
      <c r="D39" s="894"/>
      <c r="E39" s="894"/>
      <c r="F39" s="895"/>
      <c r="G39" s="885" t="str">
        <f>+'PRESUPUESTO OFICIAL (Entidad.)'!D10</f>
        <v>1.2</v>
      </c>
      <c r="H39" s="886"/>
      <c r="I39" s="886"/>
      <c r="J39" s="886"/>
      <c r="K39" s="886"/>
      <c r="L39" s="887"/>
      <c r="M39" s="456" t="s">
        <v>109</v>
      </c>
      <c r="N39" s="457"/>
    </row>
    <row r="40" spans="1:14" ht="24" customHeight="1" thickBot="1">
      <c r="A40" s="457"/>
      <c r="B40" s="458" t="s">
        <v>190</v>
      </c>
      <c r="C40" s="896"/>
      <c r="D40" s="897"/>
      <c r="E40" s="897"/>
      <c r="F40" s="898"/>
      <c r="G40" s="888" t="str">
        <f>+'PRESUPUESTO OFICIAL (Entidad.)'!E10</f>
        <v>DESMONTE DE MADERA EXISTENTE (TABLAS, DURMIENTES Y LARGUEROS)</v>
      </c>
      <c r="H40" s="889"/>
      <c r="I40" s="889"/>
      <c r="J40" s="889"/>
      <c r="K40" s="889"/>
      <c r="L40" s="890"/>
      <c r="M40" s="459" t="str">
        <f>+'PRESUPUESTO OFICIAL (Entidad.)'!F10</f>
        <v>M2</v>
      </c>
      <c r="N40" s="457"/>
    </row>
    <row r="41" spans="1:14" ht="24" customHeight="1">
      <c r="B41" s="823"/>
      <c r="C41" s="824"/>
      <c r="D41" s="824"/>
      <c r="E41" s="824"/>
      <c r="F41" s="825"/>
      <c r="G41" s="839" t="s">
        <v>111</v>
      </c>
      <c r="H41" s="834" t="s">
        <v>112</v>
      </c>
      <c r="I41" s="835"/>
      <c r="J41" s="836"/>
      <c r="K41" s="839" t="s">
        <v>113</v>
      </c>
      <c r="L41" s="837" t="s">
        <v>13</v>
      </c>
      <c r="M41" s="839" t="s">
        <v>114</v>
      </c>
    </row>
    <row r="42" spans="1:14" ht="24" customHeight="1" thickBot="1">
      <c r="B42" s="826"/>
      <c r="C42" s="827"/>
      <c r="D42" s="827"/>
      <c r="E42" s="827"/>
      <c r="F42" s="828"/>
      <c r="G42" s="840"/>
      <c r="H42" s="460" t="s">
        <v>115</v>
      </c>
      <c r="I42" s="461" t="s">
        <v>116</v>
      </c>
      <c r="J42" s="462" t="s">
        <v>117</v>
      </c>
      <c r="K42" s="840"/>
      <c r="L42" s="838"/>
      <c r="M42" s="840"/>
    </row>
    <row r="43" spans="1:14" ht="30" customHeight="1">
      <c r="A43" s="464"/>
      <c r="B43" s="826"/>
      <c r="C43" s="827"/>
      <c r="D43" s="827"/>
      <c r="E43" s="827"/>
      <c r="F43" s="828"/>
      <c r="G43" s="463" t="s">
        <v>289</v>
      </c>
      <c r="H43" s="496">
        <v>45</v>
      </c>
      <c r="I43" s="497">
        <v>2.5</v>
      </c>
      <c r="J43" s="496"/>
      <c r="K43" s="496">
        <f>H43*I43</f>
        <v>112.5</v>
      </c>
      <c r="L43" s="496">
        <v>1</v>
      </c>
      <c r="M43" s="498">
        <f>ROUND(L43*K43,2)</f>
        <v>112.5</v>
      </c>
      <c r="N43" s="464"/>
    </row>
    <row r="44" spans="1:14" ht="30" customHeight="1">
      <c r="A44" s="464"/>
      <c r="B44" s="826"/>
      <c r="C44" s="827"/>
      <c r="D44" s="827"/>
      <c r="E44" s="827"/>
      <c r="F44" s="828"/>
      <c r="G44" s="463" t="s">
        <v>290</v>
      </c>
      <c r="H44" s="499">
        <v>20</v>
      </c>
      <c r="I44" s="500">
        <v>2.5</v>
      </c>
      <c r="J44" s="499"/>
      <c r="K44" s="501">
        <f>H44*I44</f>
        <v>50</v>
      </c>
      <c r="L44" s="500">
        <v>1</v>
      </c>
      <c r="M44" s="502">
        <f>ROUND(L44*K44,2)</f>
        <v>50</v>
      </c>
      <c r="N44" s="464"/>
    </row>
    <row r="45" spans="1:14" ht="24" customHeight="1">
      <c r="A45" s="464"/>
      <c r="B45" s="826"/>
      <c r="C45" s="827"/>
      <c r="D45" s="827"/>
      <c r="E45" s="827"/>
      <c r="F45" s="828"/>
      <c r="G45" s="463"/>
      <c r="H45" s="499"/>
      <c r="I45" s="499"/>
      <c r="J45" s="499"/>
      <c r="K45" s="499"/>
      <c r="L45" s="500"/>
      <c r="M45" s="502"/>
      <c r="N45" s="464"/>
    </row>
    <row r="46" spans="1:14" ht="24" customHeight="1">
      <c r="A46" s="464"/>
      <c r="B46" s="826"/>
      <c r="C46" s="827"/>
      <c r="D46" s="827"/>
      <c r="E46" s="827"/>
      <c r="F46" s="828"/>
      <c r="G46" s="463"/>
      <c r="H46" s="499"/>
      <c r="I46" s="499"/>
      <c r="J46" s="499"/>
      <c r="K46" s="499"/>
      <c r="L46" s="500"/>
      <c r="M46" s="502"/>
      <c r="N46" s="464"/>
    </row>
    <row r="47" spans="1:14" ht="24" customHeight="1">
      <c r="A47" s="464"/>
      <c r="B47" s="826"/>
      <c r="C47" s="827"/>
      <c r="D47" s="827"/>
      <c r="E47" s="827"/>
      <c r="F47" s="828"/>
      <c r="G47" s="463"/>
      <c r="H47" s="499"/>
      <c r="I47" s="499"/>
      <c r="J47" s="499"/>
      <c r="K47" s="499"/>
      <c r="L47" s="500"/>
      <c r="M47" s="502"/>
      <c r="N47" s="464"/>
    </row>
    <row r="48" spans="1:14" ht="24" customHeight="1">
      <c r="A48" s="464"/>
      <c r="B48" s="826"/>
      <c r="C48" s="827"/>
      <c r="D48" s="827"/>
      <c r="E48" s="827"/>
      <c r="F48" s="828"/>
      <c r="G48" s="463"/>
      <c r="H48" s="499"/>
      <c r="I48" s="499"/>
      <c r="J48" s="499"/>
      <c r="K48" s="499"/>
      <c r="L48" s="500"/>
      <c r="M48" s="502"/>
      <c r="N48" s="464"/>
    </row>
    <row r="49" spans="1:14" ht="24" customHeight="1" thickBot="1">
      <c r="A49" s="464"/>
      <c r="B49" s="829"/>
      <c r="C49" s="830"/>
      <c r="D49" s="830"/>
      <c r="E49" s="830"/>
      <c r="F49" s="831"/>
      <c r="G49" s="541"/>
      <c r="H49" s="499"/>
      <c r="I49" s="499"/>
      <c r="J49" s="499"/>
      <c r="K49" s="499"/>
      <c r="L49" s="500"/>
      <c r="M49" s="502"/>
      <c r="N49" s="464"/>
    </row>
    <row r="50" spans="1:14" ht="30" customHeight="1" thickBot="1">
      <c r="B50" s="841" t="s">
        <v>215</v>
      </c>
      <c r="C50" s="842"/>
      <c r="D50" s="843" t="s">
        <v>224</v>
      </c>
      <c r="E50" s="844"/>
      <c r="F50" s="845"/>
      <c r="G50" s="891" t="s">
        <v>216</v>
      </c>
      <c r="H50" s="846"/>
      <c r="I50" s="846"/>
      <c r="J50" s="846"/>
      <c r="K50" s="846"/>
      <c r="L50" s="892"/>
      <c r="M50" s="472">
        <f>ROUND(SUM(M43:M49),2)</f>
        <v>162.5</v>
      </c>
    </row>
    <row r="51" spans="1:14" ht="24" customHeight="1">
      <c r="B51" s="473"/>
      <c r="C51" s="474"/>
      <c r="D51" s="474"/>
      <c r="E51" s="474"/>
      <c r="F51" s="474"/>
      <c r="G51" s="475"/>
      <c r="H51" s="473"/>
      <c r="I51" s="474"/>
      <c r="J51" s="474"/>
      <c r="K51" s="474"/>
      <c r="L51" s="474"/>
      <c r="M51" s="475"/>
    </row>
    <row r="52" spans="1:14" ht="24" customHeight="1">
      <c r="B52" s="75" t="s">
        <v>217</v>
      </c>
      <c r="C52" s="476"/>
      <c r="D52" s="476"/>
      <c r="E52" s="476"/>
      <c r="F52" s="476"/>
      <c r="G52" s="477"/>
      <c r="H52" s="478" t="s">
        <v>218</v>
      </c>
      <c r="I52" s="476"/>
      <c r="J52" s="476"/>
      <c r="K52" s="476"/>
      <c r="L52" s="476"/>
      <c r="M52" s="477"/>
    </row>
    <row r="53" spans="1:14" ht="24" customHeight="1">
      <c r="B53" s="479"/>
      <c r="C53" s="480"/>
      <c r="D53" s="480"/>
      <c r="E53" s="481"/>
      <c r="F53" s="481"/>
      <c r="G53" s="482"/>
      <c r="H53" s="483"/>
      <c r="I53" s="476"/>
      <c r="J53" s="476"/>
      <c r="K53" s="476"/>
      <c r="L53" s="476"/>
      <c r="M53" s="477"/>
    </row>
    <row r="54" spans="1:14" ht="24" customHeight="1">
      <c r="B54" s="805" t="s">
        <v>219</v>
      </c>
      <c r="C54" s="806"/>
      <c r="D54" s="806"/>
      <c r="E54" s="806"/>
      <c r="F54" s="806"/>
      <c r="G54" s="807"/>
      <c r="H54" s="808" t="s">
        <v>219</v>
      </c>
      <c r="I54" s="809"/>
      <c r="J54" s="809"/>
      <c r="K54" s="809"/>
      <c r="L54" s="809"/>
      <c r="M54" s="810"/>
    </row>
    <row r="55" spans="1:14" ht="24" customHeight="1">
      <c r="B55" s="811" t="s">
        <v>317</v>
      </c>
      <c r="C55" s="812"/>
      <c r="D55" s="812"/>
      <c r="E55" s="812"/>
      <c r="F55" s="812"/>
      <c r="G55" s="813"/>
      <c r="H55" s="811" t="s">
        <v>209</v>
      </c>
      <c r="I55" s="812"/>
      <c r="J55" s="812"/>
      <c r="K55" s="812"/>
      <c r="L55" s="812"/>
      <c r="M55" s="813"/>
    </row>
    <row r="56" spans="1:14" ht="24" customHeight="1">
      <c r="B56" s="814" t="s">
        <v>318</v>
      </c>
      <c r="C56" s="815"/>
      <c r="D56" s="815"/>
      <c r="E56" s="815"/>
      <c r="F56" s="815"/>
      <c r="G56" s="816"/>
      <c r="H56" s="814" t="s">
        <v>220</v>
      </c>
      <c r="I56" s="815"/>
      <c r="J56" s="815"/>
      <c r="K56" s="815"/>
      <c r="L56" s="815"/>
      <c r="M56" s="816"/>
    </row>
    <row r="57" spans="1:14" ht="24" customHeight="1" thickBot="1">
      <c r="B57" s="817"/>
      <c r="C57" s="818"/>
      <c r="D57" s="818"/>
      <c r="E57" s="818"/>
      <c r="F57" s="818"/>
      <c r="G57" s="819"/>
      <c r="H57" s="820" t="s">
        <v>221</v>
      </c>
      <c r="I57" s="821"/>
      <c r="J57" s="821"/>
      <c r="K57" s="821"/>
      <c r="L57" s="821"/>
      <c r="M57" s="822"/>
    </row>
    <row r="58" spans="1:14">
      <c r="B58" s="484"/>
      <c r="C58" s="484"/>
      <c r="D58" s="484"/>
      <c r="E58" s="484"/>
      <c r="F58" s="484"/>
      <c r="G58" s="484"/>
      <c r="H58" s="484"/>
      <c r="I58" s="484"/>
      <c r="J58" s="484"/>
      <c r="K58" s="484"/>
      <c r="L58" s="484"/>
      <c r="M58" s="484"/>
    </row>
    <row r="59" spans="1:14" ht="13.5" customHeight="1" thickBot="1"/>
    <row r="60" spans="1:14" ht="30" customHeight="1">
      <c r="B60" s="847"/>
      <c r="C60" s="848"/>
      <c r="D60" s="853" t="s">
        <v>210</v>
      </c>
      <c r="E60" s="854"/>
      <c r="F60" s="854"/>
      <c r="G60" s="854"/>
      <c r="H60" s="854"/>
      <c r="I60" s="854"/>
      <c r="J60" s="854"/>
      <c r="K60" s="855"/>
      <c r="L60" s="859" t="s">
        <v>211</v>
      </c>
      <c r="M60" s="860"/>
    </row>
    <row r="61" spans="1:14" ht="30" customHeight="1" thickBot="1">
      <c r="B61" s="849"/>
      <c r="C61" s="850"/>
      <c r="D61" s="856"/>
      <c r="E61" s="857"/>
      <c r="F61" s="857"/>
      <c r="G61" s="857"/>
      <c r="H61" s="857"/>
      <c r="I61" s="857"/>
      <c r="J61" s="857"/>
      <c r="K61" s="858"/>
      <c r="L61" s="861"/>
      <c r="M61" s="862"/>
    </row>
    <row r="62" spans="1:14" ht="30" customHeight="1">
      <c r="B62" s="849"/>
      <c r="C62" s="850"/>
      <c r="D62" s="853" t="s">
        <v>212</v>
      </c>
      <c r="E62" s="854"/>
      <c r="F62" s="854"/>
      <c r="G62" s="854"/>
      <c r="H62" s="854"/>
      <c r="I62" s="854"/>
      <c r="J62" s="854"/>
      <c r="K62" s="855"/>
      <c r="L62" s="863" t="s">
        <v>213</v>
      </c>
      <c r="M62" s="864"/>
    </row>
    <row r="63" spans="1:14" ht="30" customHeight="1" thickBot="1">
      <c r="B63" s="851"/>
      <c r="C63" s="852"/>
      <c r="D63" s="856"/>
      <c r="E63" s="857"/>
      <c r="F63" s="857"/>
      <c r="G63" s="857"/>
      <c r="H63" s="857"/>
      <c r="I63" s="857"/>
      <c r="J63" s="857"/>
      <c r="K63" s="858"/>
      <c r="L63" s="865"/>
      <c r="M63" s="866"/>
    </row>
    <row r="64" spans="1:14" ht="24" customHeight="1" thickBot="1">
      <c r="B64" s="867" t="s">
        <v>214</v>
      </c>
      <c r="C64" s="868"/>
      <c r="D64" s="868"/>
      <c r="E64" s="868"/>
      <c r="F64" s="868"/>
      <c r="G64" s="868"/>
      <c r="H64" s="868"/>
      <c r="I64" s="868"/>
      <c r="J64" s="868"/>
      <c r="K64" s="868"/>
      <c r="L64" s="868"/>
      <c r="M64" s="869"/>
    </row>
    <row r="65" spans="1:14" ht="24" customHeight="1">
      <c r="B65" s="870" t="str">
        <f>+B7</f>
        <v>OBJETO: MEJORAMIENTO DE LA TRANSITABILIDAD EN CAMINOS ANCESTRALES DE LA COMUNIDAD DE AGUABLANCA MEDIANTE EL MANTENIMIENTO DE DOS PUENTES PEATONALES EN EL RESGUARDO INDÍGENA UNIDO U'WA.</v>
      </c>
      <c r="C65" s="871"/>
      <c r="D65" s="871"/>
      <c r="E65" s="871"/>
      <c r="F65" s="871"/>
      <c r="G65" s="871"/>
      <c r="H65" s="871"/>
      <c r="I65" s="871"/>
      <c r="J65" s="871"/>
      <c r="K65" s="871"/>
      <c r="L65" s="871"/>
      <c r="M65" s="872"/>
    </row>
    <row r="66" spans="1:14" ht="24" customHeight="1" thickBot="1">
      <c r="B66" s="873"/>
      <c r="C66" s="874"/>
      <c r="D66" s="874"/>
      <c r="E66" s="874"/>
      <c r="F66" s="874"/>
      <c r="G66" s="874"/>
      <c r="H66" s="874"/>
      <c r="I66" s="874"/>
      <c r="J66" s="874"/>
      <c r="K66" s="874"/>
      <c r="L66" s="874"/>
      <c r="M66" s="875"/>
    </row>
    <row r="67" spans="1:14" ht="24" customHeight="1" thickBot="1">
      <c r="B67" s="876" t="s">
        <v>108</v>
      </c>
      <c r="C67" s="877"/>
      <c r="D67" s="877"/>
      <c r="E67" s="877"/>
      <c r="F67" s="877"/>
      <c r="G67" s="877"/>
      <c r="H67" s="877"/>
      <c r="I67" s="877"/>
      <c r="J67" s="877"/>
      <c r="K67" s="877"/>
      <c r="L67" s="877"/>
      <c r="M67" s="878"/>
    </row>
    <row r="68" spans="1:14" ht="24" customHeight="1" thickBot="1">
      <c r="A68" s="457"/>
      <c r="B68" s="455" t="s">
        <v>50</v>
      </c>
      <c r="C68" s="893" t="s">
        <v>189</v>
      </c>
      <c r="D68" s="894"/>
      <c r="E68" s="894"/>
      <c r="F68" s="895"/>
      <c r="G68" s="885" t="str">
        <f>+'PRESUPUESTO OFICIAL (Entidad.)'!D11</f>
        <v>1.3</v>
      </c>
      <c r="H68" s="886"/>
      <c r="I68" s="886"/>
      <c r="J68" s="886"/>
      <c r="K68" s="886"/>
      <c r="L68" s="887"/>
      <c r="M68" s="456" t="s">
        <v>109</v>
      </c>
      <c r="N68" s="457"/>
    </row>
    <row r="69" spans="1:14" ht="24" customHeight="1" thickBot="1">
      <c r="A69" s="457"/>
      <c r="B69" s="458" t="s">
        <v>190</v>
      </c>
      <c r="C69" s="896"/>
      <c r="D69" s="897"/>
      <c r="E69" s="897"/>
      <c r="F69" s="898"/>
      <c r="G69" s="888" t="str">
        <f>+'PRESUPUESTO OFICIAL (Entidad.)'!E11</f>
        <v>LIMPIEZA MANUAL DE GUAYA PRINCIPAL Y PENDOLONES</v>
      </c>
      <c r="H69" s="889"/>
      <c r="I69" s="889"/>
      <c r="J69" s="889"/>
      <c r="K69" s="889"/>
      <c r="L69" s="890"/>
      <c r="M69" s="459" t="str">
        <f>+'PRESUPUESTO OFICIAL (Entidad.)'!F11</f>
        <v>ML</v>
      </c>
      <c r="N69" s="457"/>
    </row>
    <row r="70" spans="1:14" ht="24" customHeight="1">
      <c r="B70" s="823"/>
      <c r="C70" s="824"/>
      <c r="D70" s="824"/>
      <c r="E70" s="824"/>
      <c r="F70" s="825"/>
      <c r="G70" s="839" t="s">
        <v>111</v>
      </c>
      <c r="H70" s="834" t="s">
        <v>112</v>
      </c>
      <c r="I70" s="835"/>
      <c r="J70" s="836"/>
      <c r="K70" s="839" t="s">
        <v>113</v>
      </c>
      <c r="L70" s="837" t="s">
        <v>13</v>
      </c>
      <c r="M70" s="839" t="s">
        <v>114</v>
      </c>
    </row>
    <row r="71" spans="1:14" ht="24" customHeight="1" thickBot="1">
      <c r="B71" s="826"/>
      <c r="C71" s="827"/>
      <c r="D71" s="827"/>
      <c r="E71" s="827"/>
      <c r="F71" s="828"/>
      <c r="G71" s="840"/>
      <c r="H71" s="460" t="s">
        <v>115</v>
      </c>
      <c r="I71" s="461" t="s">
        <v>230</v>
      </c>
      <c r="J71" s="462" t="s">
        <v>231</v>
      </c>
      <c r="K71" s="840"/>
      <c r="L71" s="838"/>
      <c r="M71" s="840"/>
    </row>
    <row r="72" spans="1:14" ht="30" customHeight="1">
      <c r="A72" s="464"/>
      <c r="B72" s="826"/>
      <c r="C72" s="827"/>
      <c r="D72" s="827"/>
      <c r="E72" s="827"/>
      <c r="F72" s="828"/>
      <c r="G72" s="463" t="s">
        <v>291</v>
      </c>
      <c r="H72" s="496">
        <v>120</v>
      </c>
      <c r="I72" s="497"/>
      <c r="J72" s="496"/>
      <c r="K72" s="496"/>
      <c r="L72" s="496">
        <v>1</v>
      </c>
      <c r="M72" s="498">
        <f>ROUND(L72*H72,2)</f>
        <v>120</v>
      </c>
      <c r="N72" s="464"/>
    </row>
    <row r="73" spans="1:14" ht="30" customHeight="1">
      <c r="A73" s="464"/>
      <c r="B73" s="826"/>
      <c r="C73" s="827"/>
      <c r="D73" s="827"/>
      <c r="E73" s="827"/>
      <c r="F73" s="828"/>
      <c r="G73" s="463" t="s">
        <v>292</v>
      </c>
      <c r="H73" s="466">
        <v>40</v>
      </c>
      <c r="I73" s="468"/>
      <c r="J73" s="466"/>
      <c r="K73" s="467"/>
      <c r="L73" s="468">
        <v>1</v>
      </c>
      <c r="M73" s="503">
        <f>ROUND(L73*H73,2)</f>
        <v>40</v>
      </c>
      <c r="N73" s="464"/>
    </row>
    <row r="74" spans="1:14" ht="24" customHeight="1">
      <c r="A74" s="464"/>
      <c r="B74" s="826"/>
      <c r="C74" s="827"/>
      <c r="D74" s="827"/>
      <c r="E74" s="827"/>
      <c r="F74" s="828"/>
      <c r="G74" s="463" t="s">
        <v>294</v>
      </c>
      <c r="H74" s="466">
        <v>2.5</v>
      </c>
      <c r="I74" s="515"/>
      <c r="J74" s="466"/>
      <c r="K74" s="466"/>
      <c r="L74" s="468">
        <f>+(35*2)+(10*2)</f>
        <v>90</v>
      </c>
      <c r="M74" s="503">
        <f>ROUND(L74*H74,2)</f>
        <v>225</v>
      </c>
      <c r="N74" s="464"/>
    </row>
    <row r="75" spans="1:14" ht="24" customHeight="1">
      <c r="A75" s="464"/>
      <c r="B75" s="826"/>
      <c r="C75" s="827"/>
      <c r="D75" s="827"/>
      <c r="E75" s="827"/>
      <c r="F75" s="828"/>
      <c r="G75" s="463"/>
      <c r="H75" s="466"/>
      <c r="I75" s="466"/>
      <c r="J75" s="466"/>
      <c r="K75" s="466"/>
      <c r="L75" s="468"/>
      <c r="M75" s="469"/>
      <c r="N75" s="464"/>
    </row>
    <row r="76" spans="1:14" ht="24" customHeight="1">
      <c r="A76" s="464"/>
      <c r="B76" s="826"/>
      <c r="C76" s="827"/>
      <c r="D76" s="827"/>
      <c r="E76" s="827"/>
      <c r="F76" s="828"/>
      <c r="G76" s="463"/>
      <c r="H76" s="466"/>
      <c r="I76" s="466"/>
      <c r="J76" s="466"/>
      <c r="K76" s="466"/>
      <c r="L76" s="468"/>
      <c r="M76" s="469"/>
      <c r="N76" s="464"/>
    </row>
    <row r="77" spans="1:14" ht="24" customHeight="1">
      <c r="A77" s="464"/>
      <c r="B77" s="826"/>
      <c r="C77" s="827"/>
      <c r="D77" s="827"/>
      <c r="E77" s="827"/>
      <c r="F77" s="828"/>
      <c r="G77" s="470"/>
      <c r="H77" s="466"/>
      <c r="I77" s="466"/>
      <c r="J77" s="466"/>
      <c r="K77" s="466"/>
      <c r="L77" s="468"/>
      <c r="M77" s="469"/>
      <c r="N77" s="464"/>
    </row>
    <row r="78" spans="1:14" ht="24" customHeight="1" thickBot="1">
      <c r="A78" s="464"/>
      <c r="B78" s="829"/>
      <c r="C78" s="830"/>
      <c r="D78" s="830"/>
      <c r="E78" s="830"/>
      <c r="F78" s="831"/>
      <c r="G78" s="471"/>
      <c r="H78" s="466"/>
      <c r="I78" s="466"/>
      <c r="J78" s="466"/>
      <c r="K78" s="466"/>
      <c r="L78" s="468"/>
      <c r="M78" s="469"/>
      <c r="N78" s="464"/>
    </row>
    <row r="79" spans="1:14" ht="30" customHeight="1" thickBot="1">
      <c r="B79" s="841" t="s">
        <v>215</v>
      </c>
      <c r="C79" s="842"/>
      <c r="D79" s="843" t="s">
        <v>224</v>
      </c>
      <c r="E79" s="844"/>
      <c r="F79" s="845"/>
      <c r="G79" s="891" t="s">
        <v>216</v>
      </c>
      <c r="H79" s="846"/>
      <c r="I79" s="846"/>
      <c r="J79" s="846"/>
      <c r="K79" s="846"/>
      <c r="L79" s="892"/>
      <c r="M79" s="472">
        <f>ROUND(SUM(M72:M78),2)</f>
        <v>385</v>
      </c>
    </row>
    <row r="80" spans="1:14" ht="24" customHeight="1">
      <c r="B80" s="473"/>
      <c r="C80" s="474"/>
      <c r="D80" s="474"/>
      <c r="E80" s="474"/>
      <c r="F80" s="474"/>
      <c r="G80" s="475"/>
      <c r="H80" s="473"/>
      <c r="I80" s="474"/>
      <c r="J80" s="474"/>
      <c r="K80" s="474"/>
      <c r="L80" s="474"/>
      <c r="M80" s="475"/>
    </row>
    <row r="81" spans="2:13" ht="24" customHeight="1">
      <c r="B81" s="75" t="s">
        <v>217</v>
      </c>
      <c r="C81" s="476"/>
      <c r="D81" s="476"/>
      <c r="E81" s="476"/>
      <c r="F81" s="476"/>
      <c r="G81" s="477"/>
      <c r="H81" s="478" t="s">
        <v>218</v>
      </c>
      <c r="I81" s="476"/>
      <c r="J81" s="476"/>
      <c r="K81" s="476"/>
      <c r="L81" s="476"/>
      <c r="M81" s="477"/>
    </row>
    <row r="82" spans="2:13" ht="24" customHeight="1">
      <c r="B82" s="479"/>
      <c r="C82" s="480"/>
      <c r="D82" s="480"/>
      <c r="E82" s="481"/>
      <c r="F82" s="481"/>
      <c r="G82" s="482"/>
      <c r="H82" s="483"/>
      <c r="I82" s="476"/>
      <c r="J82" s="476"/>
      <c r="K82" s="476"/>
      <c r="L82" s="476"/>
      <c r="M82" s="477"/>
    </row>
    <row r="83" spans="2:13" ht="24" customHeight="1">
      <c r="B83" s="805" t="s">
        <v>219</v>
      </c>
      <c r="C83" s="806"/>
      <c r="D83" s="806"/>
      <c r="E83" s="806"/>
      <c r="F83" s="806"/>
      <c r="G83" s="807"/>
      <c r="H83" s="808" t="s">
        <v>219</v>
      </c>
      <c r="I83" s="809"/>
      <c r="J83" s="809"/>
      <c r="K83" s="809"/>
      <c r="L83" s="809"/>
      <c r="M83" s="810"/>
    </row>
    <row r="84" spans="2:13" ht="24" customHeight="1">
      <c r="B84" s="811" t="s">
        <v>317</v>
      </c>
      <c r="C84" s="812"/>
      <c r="D84" s="812"/>
      <c r="E84" s="812"/>
      <c r="F84" s="812"/>
      <c r="G84" s="813"/>
      <c r="H84" s="811" t="s">
        <v>209</v>
      </c>
      <c r="I84" s="812"/>
      <c r="J84" s="812"/>
      <c r="K84" s="812"/>
      <c r="L84" s="812"/>
      <c r="M84" s="813"/>
    </row>
    <row r="85" spans="2:13" ht="24" customHeight="1">
      <c r="B85" s="814" t="s">
        <v>318</v>
      </c>
      <c r="C85" s="815"/>
      <c r="D85" s="815"/>
      <c r="E85" s="815"/>
      <c r="F85" s="815"/>
      <c r="G85" s="816"/>
      <c r="H85" s="814" t="s">
        <v>220</v>
      </c>
      <c r="I85" s="815"/>
      <c r="J85" s="815"/>
      <c r="K85" s="815"/>
      <c r="L85" s="815"/>
      <c r="M85" s="816"/>
    </row>
    <row r="86" spans="2:13" ht="24" customHeight="1" thickBot="1">
      <c r="B86" s="817"/>
      <c r="C86" s="818"/>
      <c r="D86" s="818"/>
      <c r="E86" s="818"/>
      <c r="F86" s="818"/>
      <c r="G86" s="819"/>
      <c r="H86" s="820" t="s">
        <v>221</v>
      </c>
      <c r="I86" s="821"/>
      <c r="J86" s="821"/>
      <c r="K86" s="821"/>
      <c r="L86" s="821"/>
      <c r="M86" s="822"/>
    </row>
    <row r="87" spans="2:13">
      <c r="B87" s="484"/>
      <c r="C87" s="484"/>
      <c r="D87" s="484"/>
      <c r="E87" s="484"/>
      <c r="F87" s="484"/>
      <c r="G87" s="484"/>
      <c r="H87" s="484"/>
      <c r="I87" s="484"/>
      <c r="J87" s="484"/>
      <c r="K87" s="484"/>
      <c r="L87" s="484"/>
      <c r="M87" s="484"/>
    </row>
    <row r="88" spans="2:13" ht="13.5" customHeight="1" thickBot="1"/>
    <row r="89" spans="2:13" ht="30" customHeight="1">
      <c r="B89" s="847"/>
      <c r="C89" s="848"/>
      <c r="D89" s="853" t="s">
        <v>210</v>
      </c>
      <c r="E89" s="854"/>
      <c r="F89" s="854"/>
      <c r="G89" s="854"/>
      <c r="H89" s="854"/>
      <c r="I89" s="854"/>
      <c r="J89" s="854"/>
      <c r="K89" s="855"/>
      <c r="L89" s="859" t="s">
        <v>211</v>
      </c>
      <c r="M89" s="860"/>
    </row>
    <row r="90" spans="2:13" ht="30" customHeight="1" thickBot="1">
      <c r="B90" s="849"/>
      <c r="C90" s="850"/>
      <c r="D90" s="856"/>
      <c r="E90" s="857"/>
      <c r="F90" s="857"/>
      <c r="G90" s="857"/>
      <c r="H90" s="857"/>
      <c r="I90" s="857"/>
      <c r="J90" s="857"/>
      <c r="K90" s="858"/>
      <c r="L90" s="861"/>
      <c r="M90" s="862"/>
    </row>
    <row r="91" spans="2:13" ht="30" customHeight="1">
      <c r="B91" s="849"/>
      <c r="C91" s="850"/>
      <c r="D91" s="853" t="s">
        <v>212</v>
      </c>
      <c r="E91" s="854"/>
      <c r="F91" s="854"/>
      <c r="G91" s="854"/>
      <c r="H91" s="854"/>
      <c r="I91" s="854"/>
      <c r="J91" s="854"/>
      <c r="K91" s="855"/>
      <c r="L91" s="863" t="s">
        <v>213</v>
      </c>
      <c r="M91" s="864"/>
    </row>
    <row r="92" spans="2:13" ht="30" customHeight="1" thickBot="1">
      <c r="B92" s="851"/>
      <c r="C92" s="852"/>
      <c r="D92" s="856"/>
      <c r="E92" s="857"/>
      <c r="F92" s="857"/>
      <c r="G92" s="857"/>
      <c r="H92" s="857"/>
      <c r="I92" s="857"/>
      <c r="J92" s="857"/>
      <c r="K92" s="858"/>
      <c r="L92" s="865"/>
      <c r="M92" s="866"/>
    </row>
    <row r="93" spans="2:13" ht="24" customHeight="1" thickBot="1">
      <c r="B93" s="867" t="s">
        <v>214</v>
      </c>
      <c r="C93" s="868"/>
      <c r="D93" s="868"/>
      <c r="E93" s="868"/>
      <c r="F93" s="868"/>
      <c r="G93" s="868"/>
      <c r="H93" s="868"/>
      <c r="I93" s="868"/>
      <c r="J93" s="868"/>
      <c r="K93" s="868"/>
      <c r="L93" s="868"/>
      <c r="M93" s="869"/>
    </row>
    <row r="94" spans="2:13" ht="24" customHeight="1">
      <c r="B94" s="870" t="str">
        <f>+B7</f>
        <v>OBJETO: MEJORAMIENTO DE LA TRANSITABILIDAD EN CAMINOS ANCESTRALES DE LA COMUNIDAD DE AGUABLANCA MEDIANTE EL MANTENIMIENTO DE DOS PUENTES PEATONALES EN EL RESGUARDO INDÍGENA UNIDO U'WA.</v>
      </c>
      <c r="C94" s="871"/>
      <c r="D94" s="871"/>
      <c r="E94" s="871"/>
      <c r="F94" s="871"/>
      <c r="G94" s="871"/>
      <c r="H94" s="871"/>
      <c r="I94" s="871"/>
      <c r="J94" s="871"/>
      <c r="K94" s="871"/>
      <c r="L94" s="871"/>
      <c r="M94" s="872"/>
    </row>
    <row r="95" spans="2:13" ht="24" customHeight="1" thickBot="1">
      <c r="B95" s="873"/>
      <c r="C95" s="874"/>
      <c r="D95" s="874"/>
      <c r="E95" s="874"/>
      <c r="F95" s="874"/>
      <c r="G95" s="874"/>
      <c r="H95" s="874"/>
      <c r="I95" s="874"/>
      <c r="J95" s="874"/>
      <c r="K95" s="874"/>
      <c r="L95" s="874"/>
      <c r="M95" s="875"/>
    </row>
    <row r="96" spans="2:13" ht="24" customHeight="1" thickBot="1">
      <c r="B96" s="876" t="s">
        <v>108</v>
      </c>
      <c r="C96" s="877"/>
      <c r="D96" s="877"/>
      <c r="E96" s="877"/>
      <c r="F96" s="877"/>
      <c r="G96" s="877"/>
      <c r="H96" s="877"/>
      <c r="I96" s="877"/>
      <c r="J96" s="877"/>
      <c r="K96" s="877"/>
      <c r="L96" s="877"/>
      <c r="M96" s="878"/>
    </row>
    <row r="97" spans="1:16" ht="24" customHeight="1" thickBot="1">
      <c r="A97" s="457"/>
      <c r="B97" s="455" t="s">
        <v>50</v>
      </c>
      <c r="C97" s="879" t="str">
        <f>+'PRESUPUESTO OFICIAL (Entidad.)'!E12</f>
        <v>CORTE Y TRANSPORTE DE MADERA</v>
      </c>
      <c r="D97" s="880"/>
      <c r="E97" s="880"/>
      <c r="F97" s="881"/>
      <c r="G97" s="885" t="str">
        <f>+'PRESUPUESTO OFICIAL (Entidad.)'!D13</f>
        <v>2.1</v>
      </c>
      <c r="H97" s="886"/>
      <c r="I97" s="886"/>
      <c r="J97" s="886"/>
      <c r="K97" s="886"/>
      <c r="L97" s="887"/>
      <c r="M97" s="456" t="s">
        <v>109</v>
      </c>
      <c r="N97" s="457"/>
    </row>
    <row r="98" spans="1:16" ht="24" customHeight="1" thickBot="1">
      <c r="A98" s="457"/>
      <c r="B98" s="458" t="str">
        <f>+'PRESUPUESTO OFICIAL (Entidad.)'!D12</f>
        <v>2.</v>
      </c>
      <c r="C98" s="882"/>
      <c r="D98" s="883"/>
      <c r="E98" s="883"/>
      <c r="F98" s="884"/>
      <c r="G98" s="888" t="str">
        <f>+'PRESUPUESTO OFICIAL (Entidad.)'!E13</f>
        <v>CORTE Y TRANSPORTE (1 KM) DE TABLAS EN MADERA INMUNIZADA 0,30m x 0,03m</v>
      </c>
      <c r="H98" s="889"/>
      <c r="I98" s="889"/>
      <c r="J98" s="889"/>
      <c r="K98" s="889"/>
      <c r="L98" s="890"/>
      <c r="M98" s="459" t="str">
        <f>+'PRESUPUESTO OFICIAL (Entidad.)'!F13</f>
        <v>ML</v>
      </c>
      <c r="N98" s="457"/>
    </row>
    <row r="99" spans="1:16" ht="24" customHeight="1">
      <c r="B99" s="823"/>
      <c r="C99" s="824"/>
      <c r="D99" s="824"/>
      <c r="E99" s="824"/>
      <c r="F99" s="825"/>
      <c r="G99" s="832" t="s">
        <v>111</v>
      </c>
      <c r="H99" s="834" t="s">
        <v>112</v>
      </c>
      <c r="I99" s="835"/>
      <c r="J99" s="836"/>
      <c r="K99" s="837" t="s">
        <v>235</v>
      </c>
      <c r="L99" s="837" t="s">
        <v>13</v>
      </c>
      <c r="M99" s="839" t="s">
        <v>114</v>
      </c>
      <c r="P99" s="454">
        <f>45/0.3</f>
        <v>150</v>
      </c>
    </row>
    <row r="100" spans="1:16" ht="29.25" customHeight="1" thickBot="1">
      <c r="B100" s="826"/>
      <c r="C100" s="827"/>
      <c r="D100" s="827"/>
      <c r="E100" s="827"/>
      <c r="F100" s="828"/>
      <c r="G100" s="833"/>
      <c r="H100" s="506" t="s">
        <v>232</v>
      </c>
      <c r="I100" s="504" t="s">
        <v>233</v>
      </c>
      <c r="J100" s="505" t="s">
        <v>234</v>
      </c>
      <c r="K100" s="838"/>
      <c r="L100" s="838"/>
      <c r="M100" s="840"/>
      <c r="P100" s="454">
        <f>+P99*2.3</f>
        <v>345</v>
      </c>
    </row>
    <row r="101" spans="1:16" ht="30" customHeight="1">
      <c r="A101" s="464"/>
      <c r="B101" s="826"/>
      <c r="C101" s="827"/>
      <c r="D101" s="827"/>
      <c r="E101" s="827"/>
      <c r="F101" s="828"/>
      <c r="G101" s="463" t="s">
        <v>295</v>
      </c>
      <c r="H101" s="496">
        <v>0.3</v>
      </c>
      <c r="I101" s="497">
        <v>2.2999999999999998</v>
      </c>
      <c r="J101" s="496">
        <v>45</v>
      </c>
      <c r="K101" s="496">
        <f>+(J101/H101)*I101</f>
        <v>345</v>
      </c>
      <c r="L101" s="496">
        <v>1</v>
      </c>
      <c r="M101" s="498">
        <f>ROUND(L101*K101,2)</f>
        <v>345</v>
      </c>
      <c r="N101" s="464"/>
    </row>
    <row r="102" spans="1:16" ht="30" customHeight="1">
      <c r="A102" s="464"/>
      <c r="B102" s="826"/>
      <c r="C102" s="827"/>
      <c r="D102" s="827"/>
      <c r="E102" s="827"/>
      <c r="F102" s="828"/>
      <c r="G102" s="463" t="s">
        <v>296</v>
      </c>
      <c r="H102" s="499">
        <v>0.3</v>
      </c>
      <c r="I102" s="500">
        <v>2.2999999999999998</v>
      </c>
      <c r="J102" s="499">
        <v>20</v>
      </c>
      <c r="K102" s="501">
        <f>+(J102/H102)*I102</f>
        <v>153.33333333333334</v>
      </c>
      <c r="L102" s="500">
        <v>1</v>
      </c>
      <c r="M102" s="503">
        <f>ROUND(L102*K102,2)</f>
        <v>153.33000000000001</v>
      </c>
      <c r="N102" s="464"/>
      <c r="P102" s="454">
        <f>+J102/0.3</f>
        <v>66.666666666666671</v>
      </c>
    </row>
    <row r="103" spans="1:16" ht="24" customHeight="1">
      <c r="A103" s="464"/>
      <c r="B103" s="826"/>
      <c r="C103" s="827"/>
      <c r="D103" s="827"/>
      <c r="E103" s="827"/>
      <c r="F103" s="828"/>
      <c r="G103" s="463"/>
      <c r="H103" s="499"/>
      <c r="I103" s="499"/>
      <c r="J103" s="499"/>
      <c r="K103" s="499"/>
      <c r="L103" s="500"/>
      <c r="M103" s="502"/>
      <c r="N103" s="464"/>
      <c r="P103" s="454">
        <f>+P102*2.3</f>
        <v>153.33333333333334</v>
      </c>
    </row>
    <row r="104" spans="1:16" ht="24" customHeight="1">
      <c r="A104" s="464"/>
      <c r="B104" s="826"/>
      <c r="C104" s="827"/>
      <c r="D104" s="827"/>
      <c r="E104" s="827"/>
      <c r="F104" s="828"/>
      <c r="G104" s="463"/>
      <c r="H104" s="499"/>
      <c r="I104" s="499"/>
      <c r="J104" s="499"/>
      <c r="K104" s="499"/>
      <c r="L104" s="500"/>
      <c r="M104" s="502"/>
      <c r="N104" s="464"/>
    </row>
    <row r="105" spans="1:16" ht="24" customHeight="1">
      <c r="A105" s="464"/>
      <c r="B105" s="826"/>
      <c r="C105" s="827"/>
      <c r="D105" s="827"/>
      <c r="E105" s="827"/>
      <c r="F105" s="828"/>
      <c r="G105" s="463"/>
      <c r="H105" s="499"/>
      <c r="I105" s="499"/>
      <c r="J105" s="499"/>
      <c r="K105" s="499"/>
      <c r="L105" s="500"/>
      <c r="M105" s="502"/>
      <c r="N105" s="464"/>
    </row>
    <row r="106" spans="1:16" ht="24" customHeight="1">
      <c r="A106" s="464"/>
      <c r="B106" s="826"/>
      <c r="C106" s="827"/>
      <c r="D106" s="827"/>
      <c r="E106" s="827"/>
      <c r="F106" s="828"/>
      <c r="G106" s="463"/>
      <c r="H106" s="499"/>
      <c r="I106" s="499"/>
      <c r="J106" s="499"/>
      <c r="K106" s="499"/>
      <c r="L106" s="500"/>
      <c r="M106" s="502"/>
      <c r="N106" s="464"/>
    </row>
    <row r="107" spans="1:16" ht="24" customHeight="1" thickBot="1">
      <c r="A107" s="464"/>
      <c r="B107" s="829"/>
      <c r="C107" s="830"/>
      <c r="D107" s="830"/>
      <c r="E107" s="830"/>
      <c r="F107" s="831"/>
      <c r="G107" s="541"/>
      <c r="H107" s="499"/>
      <c r="I107" s="499"/>
      <c r="J107" s="499"/>
      <c r="K107" s="499"/>
      <c r="L107" s="500"/>
      <c r="M107" s="502"/>
      <c r="N107" s="464"/>
    </row>
    <row r="108" spans="1:16" ht="30" customHeight="1" thickBot="1">
      <c r="B108" s="841" t="s">
        <v>215</v>
      </c>
      <c r="C108" s="842"/>
      <c r="D108" s="843" t="s">
        <v>224</v>
      </c>
      <c r="E108" s="844"/>
      <c r="F108" s="845"/>
      <c r="G108" s="846" t="s">
        <v>216</v>
      </c>
      <c r="H108" s="846"/>
      <c r="I108" s="846"/>
      <c r="J108" s="846"/>
      <c r="K108" s="846"/>
      <c r="L108" s="846"/>
      <c r="M108" s="472">
        <f>ROUND(SUM(M101:M107),2)</f>
        <v>498.33</v>
      </c>
    </row>
    <row r="109" spans="1:16" ht="24" customHeight="1">
      <c r="B109" s="473"/>
      <c r="C109" s="474"/>
      <c r="D109" s="474"/>
      <c r="E109" s="474"/>
      <c r="F109" s="474"/>
      <c r="G109" s="475"/>
      <c r="H109" s="473"/>
      <c r="I109" s="474"/>
      <c r="J109" s="474"/>
      <c r="K109" s="474"/>
      <c r="L109" s="474"/>
      <c r="M109" s="475"/>
    </row>
    <row r="110" spans="1:16" ht="24" customHeight="1">
      <c r="B110" s="75" t="s">
        <v>217</v>
      </c>
      <c r="C110" s="476"/>
      <c r="D110" s="476"/>
      <c r="E110" s="476"/>
      <c r="F110" s="476"/>
      <c r="G110" s="477"/>
      <c r="H110" s="478" t="s">
        <v>218</v>
      </c>
      <c r="I110" s="476"/>
      <c r="J110" s="476"/>
      <c r="K110" s="476"/>
      <c r="L110" s="476"/>
      <c r="M110" s="477"/>
    </row>
    <row r="111" spans="1:16" ht="24" customHeight="1">
      <c r="B111" s="479"/>
      <c r="C111" s="480"/>
      <c r="D111" s="480"/>
      <c r="E111" s="481"/>
      <c r="F111" s="481"/>
      <c r="G111" s="482"/>
      <c r="H111" s="483"/>
      <c r="I111" s="476"/>
      <c r="J111" s="476"/>
      <c r="K111" s="476"/>
      <c r="L111" s="476"/>
      <c r="M111" s="477"/>
    </row>
    <row r="112" spans="1:16" ht="24" customHeight="1">
      <c r="B112" s="805" t="s">
        <v>219</v>
      </c>
      <c r="C112" s="806"/>
      <c r="D112" s="806"/>
      <c r="E112" s="806"/>
      <c r="F112" s="806"/>
      <c r="G112" s="807"/>
      <c r="H112" s="808" t="s">
        <v>219</v>
      </c>
      <c r="I112" s="809"/>
      <c r="J112" s="809"/>
      <c r="K112" s="809"/>
      <c r="L112" s="809"/>
      <c r="M112" s="810"/>
    </row>
    <row r="113" spans="1:14" ht="24" customHeight="1">
      <c r="B113" s="811" t="s">
        <v>317</v>
      </c>
      <c r="C113" s="812"/>
      <c r="D113" s="812"/>
      <c r="E113" s="812"/>
      <c r="F113" s="812"/>
      <c r="G113" s="813"/>
      <c r="H113" s="811" t="s">
        <v>209</v>
      </c>
      <c r="I113" s="812"/>
      <c r="J113" s="812"/>
      <c r="K113" s="812"/>
      <c r="L113" s="812"/>
      <c r="M113" s="813"/>
    </row>
    <row r="114" spans="1:14" ht="24" customHeight="1">
      <c r="B114" s="814" t="s">
        <v>318</v>
      </c>
      <c r="C114" s="815"/>
      <c r="D114" s="815"/>
      <c r="E114" s="815"/>
      <c r="F114" s="815"/>
      <c r="G114" s="816"/>
      <c r="H114" s="814" t="s">
        <v>220</v>
      </c>
      <c r="I114" s="815"/>
      <c r="J114" s="815"/>
      <c r="K114" s="815"/>
      <c r="L114" s="815"/>
      <c r="M114" s="816"/>
    </row>
    <row r="115" spans="1:14" ht="24" customHeight="1" thickBot="1">
      <c r="B115" s="817"/>
      <c r="C115" s="818"/>
      <c r="D115" s="818"/>
      <c r="E115" s="818"/>
      <c r="F115" s="818"/>
      <c r="G115" s="819"/>
      <c r="H115" s="820" t="s">
        <v>221</v>
      </c>
      <c r="I115" s="821"/>
      <c r="J115" s="821"/>
      <c r="K115" s="821"/>
      <c r="L115" s="821"/>
      <c r="M115" s="822"/>
    </row>
    <row r="116" spans="1:14">
      <c r="B116" s="484"/>
      <c r="C116" s="484"/>
      <c r="D116" s="484"/>
      <c r="E116" s="484"/>
      <c r="F116" s="484"/>
      <c r="G116" s="484"/>
      <c r="H116" s="484"/>
      <c r="I116" s="484"/>
      <c r="J116" s="484"/>
      <c r="K116" s="484"/>
      <c r="L116" s="484"/>
      <c r="M116" s="484"/>
    </row>
    <row r="117" spans="1:14" ht="13.5" customHeight="1" thickBot="1"/>
    <row r="118" spans="1:14" ht="30" customHeight="1">
      <c r="B118" s="847"/>
      <c r="C118" s="848"/>
      <c r="D118" s="853" t="s">
        <v>210</v>
      </c>
      <c r="E118" s="854"/>
      <c r="F118" s="854"/>
      <c r="G118" s="854"/>
      <c r="H118" s="854"/>
      <c r="I118" s="854"/>
      <c r="J118" s="854"/>
      <c r="K118" s="855"/>
      <c r="L118" s="859" t="s">
        <v>211</v>
      </c>
      <c r="M118" s="860"/>
    </row>
    <row r="119" spans="1:14" ht="30" customHeight="1" thickBot="1">
      <c r="B119" s="849"/>
      <c r="C119" s="850"/>
      <c r="D119" s="856"/>
      <c r="E119" s="857"/>
      <c r="F119" s="857"/>
      <c r="G119" s="857"/>
      <c r="H119" s="857"/>
      <c r="I119" s="857"/>
      <c r="J119" s="857"/>
      <c r="K119" s="858"/>
      <c r="L119" s="861"/>
      <c r="M119" s="862"/>
    </row>
    <row r="120" spans="1:14" ht="30" customHeight="1">
      <c r="B120" s="849"/>
      <c r="C120" s="850"/>
      <c r="D120" s="853" t="s">
        <v>212</v>
      </c>
      <c r="E120" s="854"/>
      <c r="F120" s="854"/>
      <c r="G120" s="854"/>
      <c r="H120" s="854"/>
      <c r="I120" s="854"/>
      <c r="J120" s="854"/>
      <c r="K120" s="855"/>
      <c r="L120" s="863" t="s">
        <v>213</v>
      </c>
      <c r="M120" s="864"/>
    </row>
    <row r="121" spans="1:14" ht="30" customHeight="1" thickBot="1">
      <c r="B121" s="851"/>
      <c r="C121" s="852"/>
      <c r="D121" s="856"/>
      <c r="E121" s="857"/>
      <c r="F121" s="857"/>
      <c r="G121" s="857"/>
      <c r="H121" s="857"/>
      <c r="I121" s="857"/>
      <c r="J121" s="857"/>
      <c r="K121" s="858"/>
      <c r="L121" s="865"/>
      <c r="M121" s="866"/>
    </row>
    <row r="122" spans="1:14" ht="24" customHeight="1" thickBot="1">
      <c r="B122" s="867" t="s">
        <v>214</v>
      </c>
      <c r="C122" s="868"/>
      <c r="D122" s="868"/>
      <c r="E122" s="868"/>
      <c r="F122" s="868"/>
      <c r="G122" s="868"/>
      <c r="H122" s="868"/>
      <c r="I122" s="868"/>
      <c r="J122" s="868"/>
      <c r="K122" s="868"/>
      <c r="L122" s="868"/>
      <c r="M122" s="869"/>
    </row>
    <row r="123" spans="1:14" ht="24" customHeight="1">
      <c r="B123" s="870" t="s">
        <v>264</v>
      </c>
      <c r="C123" s="871"/>
      <c r="D123" s="871"/>
      <c r="E123" s="871"/>
      <c r="F123" s="871"/>
      <c r="G123" s="871"/>
      <c r="H123" s="871"/>
      <c r="I123" s="871"/>
      <c r="J123" s="871"/>
      <c r="K123" s="871"/>
      <c r="L123" s="871"/>
      <c r="M123" s="872"/>
    </row>
    <row r="124" spans="1:14" ht="24" customHeight="1" thickBot="1">
      <c r="B124" s="873"/>
      <c r="C124" s="874"/>
      <c r="D124" s="874"/>
      <c r="E124" s="874"/>
      <c r="F124" s="874"/>
      <c r="G124" s="874"/>
      <c r="H124" s="874"/>
      <c r="I124" s="874"/>
      <c r="J124" s="874"/>
      <c r="K124" s="874"/>
      <c r="L124" s="874"/>
      <c r="M124" s="875"/>
    </row>
    <row r="125" spans="1:14" ht="24" customHeight="1" thickBot="1">
      <c r="B125" s="876" t="s">
        <v>108</v>
      </c>
      <c r="C125" s="877"/>
      <c r="D125" s="877"/>
      <c r="E125" s="877"/>
      <c r="F125" s="877"/>
      <c r="G125" s="877"/>
      <c r="H125" s="877"/>
      <c r="I125" s="877"/>
      <c r="J125" s="877"/>
      <c r="K125" s="877"/>
      <c r="L125" s="877"/>
      <c r="M125" s="878"/>
    </row>
    <row r="126" spans="1:14" ht="24" customHeight="1" thickBot="1">
      <c r="A126" s="457"/>
      <c r="B126" s="455" t="s">
        <v>50</v>
      </c>
      <c r="C126" s="879" t="str">
        <f>+'PRESUPUESTO OFICIAL (Entidad.)'!E12</f>
        <v>CORTE Y TRANSPORTE DE MADERA</v>
      </c>
      <c r="D126" s="880"/>
      <c r="E126" s="880"/>
      <c r="F126" s="881"/>
      <c r="G126" s="885" t="str">
        <f>+'PRESUPUESTO OFICIAL (Entidad.)'!D14</f>
        <v>2.2</v>
      </c>
      <c r="H126" s="886"/>
      <c r="I126" s="886"/>
      <c r="J126" s="886"/>
      <c r="K126" s="886"/>
      <c r="L126" s="887"/>
      <c r="M126" s="456" t="s">
        <v>109</v>
      </c>
      <c r="N126" s="457"/>
    </row>
    <row r="127" spans="1:14" ht="24" customHeight="1" thickBot="1">
      <c r="A127" s="457"/>
      <c r="B127" s="458" t="str">
        <f>+'PRESUPUESTO OFICIAL (Entidad.)'!D12</f>
        <v>2.</v>
      </c>
      <c r="C127" s="882"/>
      <c r="D127" s="883"/>
      <c r="E127" s="883"/>
      <c r="F127" s="884"/>
      <c r="G127" s="888" t="str">
        <f>+'PRESUPUESTO OFICIAL (Entidad.)'!E14</f>
        <v>CORTE Y TRANSPORTE (1 KM)  DE CUARTÓN EN MADERA INMUNIZADA 0,10m x 0,10m</v>
      </c>
      <c r="H127" s="889"/>
      <c r="I127" s="889"/>
      <c r="J127" s="889"/>
      <c r="K127" s="889"/>
      <c r="L127" s="890"/>
      <c r="M127" s="459" t="str">
        <f>+'PRESUPUESTO OFICIAL (Entidad.)'!F14</f>
        <v>ML</v>
      </c>
      <c r="N127" s="457"/>
    </row>
    <row r="128" spans="1:14" ht="24" customHeight="1">
      <c r="B128" s="823"/>
      <c r="C128" s="824"/>
      <c r="D128" s="824"/>
      <c r="E128" s="824"/>
      <c r="F128" s="825"/>
      <c r="G128" s="832" t="s">
        <v>111</v>
      </c>
      <c r="H128" s="834" t="s">
        <v>112</v>
      </c>
      <c r="I128" s="835"/>
      <c r="J128" s="836"/>
      <c r="K128" s="837" t="s">
        <v>235</v>
      </c>
      <c r="L128" s="837" t="s">
        <v>13</v>
      </c>
      <c r="M128" s="839" t="s">
        <v>114</v>
      </c>
    </row>
    <row r="129" spans="1:19" ht="43.5" customHeight="1" thickBot="1">
      <c r="B129" s="826"/>
      <c r="C129" s="827"/>
      <c r="D129" s="827"/>
      <c r="E129" s="827"/>
      <c r="F129" s="828"/>
      <c r="G129" s="833"/>
      <c r="H129" s="506" t="s">
        <v>251</v>
      </c>
      <c r="I129" s="504" t="s">
        <v>301</v>
      </c>
      <c r="J129" s="505" t="s">
        <v>234</v>
      </c>
      <c r="K129" s="838"/>
      <c r="L129" s="838"/>
      <c r="M129" s="840"/>
      <c r="P129" s="454">
        <f>+I130/H130</f>
        <v>2.8749999999999996</v>
      </c>
      <c r="Q129" s="454">
        <f>+P129*45</f>
        <v>129.37499999999997</v>
      </c>
    </row>
    <row r="130" spans="1:19" ht="30" customHeight="1">
      <c r="A130" s="464"/>
      <c r="B130" s="826"/>
      <c r="C130" s="827"/>
      <c r="D130" s="827"/>
      <c r="E130" s="827"/>
      <c r="F130" s="828"/>
      <c r="G130" s="463" t="s">
        <v>299</v>
      </c>
      <c r="H130" s="496">
        <v>0.8</v>
      </c>
      <c r="I130" s="497">
        <v>2.2999999999999998</v>
      </c>
      <c r="J130" s="496">
        <v>45</v>
      </c>
      <c r="K130" s="496">
        <f>(1+(I130/H130))*J130</f>
        <v>174.37499999999997</v>
      </c>
      <c r="L130" s="496">
        <v>1</v>
      </c>
      <c r="M130" s="498">
        <f>ROUND(L130*K130,2)</f>
        <v>174.38</v>
      </c>
      <c r="N130" s="464"/>
      <c r="P130" s="454">
        <f>+I131/H131</f>
        <v>2.8749999999999996</v>
      </c>
      <c r="Q130" s="454">
        <f>+P130*20</f>
        <v>57.499999999999993</v>
      </c>
    </row>
    <row r="131" spans="1:19" ht="30" customHeight="1">
      <c r="A131" s="464"/>
      <c r="B131" s="826"/>
      <c r="C131" s="827"/>
      <c r="D131" s="827"/>
      <c r="E131" s="827"/>
      <c r="F131" s="828"/>
      <c r="G131" s="463" t="s">
        <v>300</v>
      </c>
      <c r="H131" s="499">
        <v>0.8</v>
      </c>
      <c r="I131" s="500">
        <v>2.2999999999999998</v>
      </c>
      <c r="J131" s="499">
        <v>20</v>
      </c>
      <c r="K131" s="501">
        <f>(1+(I131/H131))*J131</f>
        <v>77.499999999999986</v>
      </c>
      <c r="L131" s="500">
        <v>1</v>
      </c>
      <c r="M131" s="503">
        <f>ROUND(L131*K131,2)</f>
        <v>77.5</v>
      </c>
      <c r="N131" s="464"/>
    </row>
    <row r="132" spans="1:19" ht="24" customHeight="1">
      <c r="A132" s="464"/>
      <c r="B132" s="826"/>
      <c r="C132" s="827"/>
      <c r="D132" s="827"/>
      <c r="E132" s="827"/>
      <c r="F132" s="828"/>
      <c r="G132" s="463"/>
      <c r="H132" s="499"/>
      <c r="I132" s="499"/>
      <c r="J132" s="542"/>
      <c r="K132" s="499"/>
      <c r="L132" s="500"/>
      <c r="M132" s="502"/>
      <c r="N132" s="464"/>
      <c r="P132" s="466">
        <f>1+(I130/H130)</f>
        <v>3.8749999999999996</v>
      </c>
      <c r="Q132" s="454">
        <v>50</v>
      </c>
      <c r="R132" s="454">
        <f>+K130/3</f>
        <v>58.124999999999993</v>
      </c>
      <c r="S132" s="454">
        <f>+Q132*3</f>
        <v>150</v>
      </c>
    </row>
    <row r="133" spans="1:19" ht="24" customHeight="1">
      <c r="A133" s="464"/>
      <c r="B133" s="826"/>
      <c r="C133" s="827"/>
      <c r="D133" s="827"/>
      <c r="E133" s="827"/>
      <c r="F133" s="828"/>
      <c r="G133" s="463"/>
      <c r="H133" s="499"/>
      <c r="I133" s="499"/>
      <c r="J133" s="542"/>
      <c r="K133" s="499"/>
      <c r="L133" s="500"/>
      <c r="M133" s="502"/>
      <c r="N133" s="464"/>
      <c r="P133" s="466">
        <f>1+(J131/H131)</f>
        <v>26</v>
      </c>
      <c r="Q133" s="454">
        <v>15</v>
      </c>
      <c r="R133" s="454">
        <f>+K131/3</f>
        <v>25.833333333333329</v>
      </c>
      <c r="S133" s="454">
        <f>+Q133*3</f>
        <v>45</v>
      </c>
    </row>
    <row r="134" spans="1:19" ht="24" customHeight="1">
      <c r="A134" s="464"/>
      <c r="B134" s="826"/>
      <c r="C134" s="827"/>
      <c r="D134" s="827"/>
      <c r="E134" s="827"/>
      <c r="F134" s="828"/>
      <c r="G134" s="463"/>
      <c r="H134" s="499"/>
      <c r="I134" s="499"/>
      <c r="J134" s="499"/>
      <c r="K134" s="499"/>
      <c r="L134" s="500"/>
      <c r="M134" s="502"/>
      <c r="N134" s="464"/>
    </row>
    <row r="135" spans="1:19" ht="24" customHeight="1">
      <c r="A135" s="464"/>
      <c r="B135" s="826"/>
      <c r="C135" s="827"/>
      <c r="D135" s="827"/>
      <c r="E135" s="827"/>
      <c r="F135" s="828"/>
      <c r="G135" s="463"/>
      <c r="H135" s="499"/>
      <c r="I135" s="499"/>
      <c r="J135" s="499"/>
      <c r="K135" s="499"/>
      <c r="L135" s="500"/>
      <c r="M135" s="502"/>
      <c r="N135" s="464"/>
    </row>
    <row r="136" spans="1:19" ht="24" customHeight="1" thickBot="1">
      <c r="A136" s="464"/>
      <c r="B136" s="829"/>
      <c r="C136" s="830"/>
      <c r="D136" s="830"/>
      <c r="E136" s="830"/>
      <c r="F136" s="831"/>
      <c r="G136" s="541"/>
      <c r="H136" s="499"/>
      <c r="I136" s="499"/>
      <c r="J136" s="499"/>
      <c r="K136" s="499"/>
      <c r="L136" s="500"/>
      <c r="M136" s="502"/>
      <c r="N136" s="464"/>
    </row>
    <row r="137" spans="1:19" ht="30" customHeight="1" thickBot="1">
      <c r="B137" s="841" t="s">
        <v>215</v>
      </c>
      <c r="C137" s="842"/>
      <c r="D137" s="843" t="s">
        <v>236</v>
      </c>
      <c r="E137" s="844"/>
      <c r="F137" s="845"/>
      <c r="G137" s="846" t="s">
        <v>216</v>
      </c>
      <c r="H137" s="846"/>
      <c r="I137" s="846"/>
      <c r="J137" s="846"/>
      <c r="K137" s="846"/>
      <c r="L137" s="846"/>
      <c r="M137" s="472">
        <f>ROUND(SUM(M130:M136),2)</f>
        <v>251.88</v>
      </c>
    </row>
    <row r="138" spans="1:19" ht="24" customHeight="1">
      <c r="B138" s="473"/>
      <c r="C138" s="474"/>
      <c r="D138" s="474"/>
      <c r="E138" s="474"/>
      <c r="F138" s="474"/>
      <c r="G138" s="475"/>
      <c r="H138" s="473"/>
      <c r="I138" s="474"/>
      <c r="J138" s="474"/>
      <c r="K138" s="474"/>
      <c r="L138" s="474"/>
      <c r="M138" s="475"/>
    </row>
    <row r="139" spans="1:19" ht="24" customHeight="1">
      <c r="B139" s="75" t="s">
        <v>217</v>
      </c>
      <c r="C139" s="476"/>
      <c r="D139" s="476"/>
      <c r="E139" s="476"/>
      <c r="F139" s="476"/>
      <c r="G139" s="477"/>
      <c r="H139" s="478" t="s">
        <v>218</v>
      </c>
      <c r="I139" s="476"/>
      <c r="J139" s="476"/>
      <c r="K139" s="476"/>
      <c r="L139" s="476"/>
      <c r="M139" s="477"/>
    </row>
    <row r="140" spans="1:19" ht="24" customHeight="1">
      <c r="B140" s="479"/>
      <c r="C140" s="480"/>
      <c r="D140" s="480"/>
      <c r="E140" s="481"/>
      <c r="F140" s="481"/>
      <c r="G140" s="482"/>
      <c r="H140" s="483"/>
      <c r="I140" s="476"/>
      <c r="J140" s="476"/>
      <c r="K140" s="476"/>
      <c r="L140" s="476"/>
      <c r="M140" s="477"/>
    </row>
    <row r="141" spans="1:19" ht="24" customHeight="1">
      <c r="B141" s="805" t="s">
        <v>219</v>
      </c>
      <c r="C141" s="806"/>
      <c r="D141" s="806"/>
      <c r="E141" s="806"/>
      <c r="F141" s="806"/>
      <c r="G141" s="807"/>
      <c r="H141" s="808" t="s">
        <v>219</v>
      </c>
      <c r="I141" s="809"/>
      <c r="J141" s="809"/>
      <c r="K141" s="809"/>
      <c r="L141" s="809"/>
      <c r="M141" s="810"/>
    </row>
    <row r="142" spans="1:19" ht="24" customHeight="1">
      <c r="B142" s="811" t="s">
        <v>317</v>
      </c>
      <c r="C142" s="812"/>
      <c r="D142" s="812"/>
      <c r="E142" s="812"/>
      <c r="F142" s="812"/>
      <c r="G142" s="813"/>
      <c r="H142" s="811" t="s">
        <v>209</v>
      </c>
      <c r="I142" s="812"/>
      <c r="J142" s="812"/>
      <c r="K142" s="812"/>
      <c r="L142" s="812"/>
      <c r="M142" s="813"/>
    </row>
    <row r="143" spans="1:19" ht="24" customHeight="1">
      <c r="B143" s="814" t="s">
        <v>318</v>
      </c>
      <c r="C143" s="815"/>
      <c r="D143" s="815"/>
      <c r="E143" s="815"/>
      <c r="F143" s="815"/>
      <c r="G143" s="816"/>
      <c r="H143" s="814" t="s">
        <v>220</v>
      </c>
      <c r="I143" s="815"/>
      <c r="J143" s="815"/>
      <c r="K143" s="815"/>
      <c r="L143" s="815"/>
      <c r="M143" s="816"/>
    </row>
    <row r="144" spans="1:19" ht="24" customHeight="1" thickBot="1">
      <c r="B144" s="817"/>
      <c r="C144" s="818"/>
      <c r="D144" s="818"/>
      <c r="E144" s="818"/>
      <c r="F144" s="818"/>
      <c r="G144" s="819"/>
      <c r="H144" s="820" t="s">
        <v>221</v>
      </c>
      <c r="I144" s="821"/>
      <c r="J144" s="821"/>
      <c r="K144" s="821"/>
      <c r="L144" s="821"/>
      <c r="M144" s="822"/>
    </row>
    <row r="145" spans="1:14">
      <c r="B145" s="484"/>
      <c r="C145" s="484"/>
      <c r="D145" s="484"/>
      <c r="E145" s="484"/>
      <c r="F145" s="484"/>
      <c r="G145" s="484"/>
      <c r="H145" s="484"/>
      <c r="I145" s="484"/>
      <c r="J145" s="484"/>
      <c r="K145" s="484"/>
      <c r="L145" s="484"/>
      <c r="M145" s="484"/>
    </row>
    <row r="146" spans="1:14" ht="13.5" customHeight="1" thickBot="1"/>
    <row r="147" spans="1:14" ht="30" customHeight="1">
      <c r="B147" s="847"/>
      <c r="C147" s="848"/>
      <c r="D147" s="853" t="s">
        <v>210</v>
      </c>
      <c r="E147" s="854"/>
      <c r="F147" s="854"/>
      <c r="G147" s="854"/>
      <c r="H147" s="854"/>
      <c r="I147" s="854"/>
      <c r="J147" s="854"/>
      <c r="K147" s="855"/>
      <c r="L147" s="859" t="s">
        <v>211</v>
      </c>
      <c r="M147" s="860"/>
    </row>
    <row r="148" spans="1:14" ht="30" customHeight="1" thickBot="1">
      <c r="B148" s="849"/>
      <c r="C148" s="850"/>
      <c r="D148" s="856"/>
      <c r="E148" s="857"/>
      <c r="F148" s="857"/>
      <c r="G148" s="857"/>
      <c r="H148" s="857"/>
      <c r="I148" s="857"/>
      <c r="J148" s="857"/>
      <c r="K148" s="858"/>
      <c r="L148" s="861"/>
      <c r="M148" s="862"/>
    </row>
    <row r="149" spans="1:14" ht="30" customHeight="1">
      <c r="B149" s="849"/>
      <c r="C149" s="850"/>
      <c r="D149" s="853" t="s">
        <v>212</v>
      </c>
      <c r="E149" s="854"/>
      <c r="F149" s="854"/>
      <c r="G149" s="854"/>
      <c r="H149" s="854"/>
      <c r="I149" s="854"/>
      <c r="J149" s="854"/>
      <c r="K149" s="855"/>
      <c r="L149" s="863" t="s">
        <v>213</v>
      </c>
      <c r="M149" s="864"/>
    </row>
    <row r="150" spans="1:14" ht="30" customHeight="1" thickBot="1">
      <c r="B150" s="851"/>
      <c r="C150" s="852"/>
      <c r="D150" s="856"/>
      <c r="E150" s="857"/>
      <c r="F150" s="857"/>
      <c r="G150" s="857"/>
      <c r="H150" s="857"/>
      <c r="I150" s="857"/>
      <c r="J150" s="857"/>
      <c r="K150" s="858"/>
      <c r="L150" s="865"/>
      <c r="M150" s="866"/>
    </row>
    <row r="151" spans="1:14" ht="24" customHeight="1" thickBot="1">
      <c r="B151" s="867" t="s">
        <v>214</v>
      </c>
      <c r="C151" s="868"/>
      <c r="D151" s="868"/>
      <c r="E151" s="868"/>
      <c r="F151" s="868"/>
      <c r="G151" s="868"/>
      <c r="H151" s="868"/>
      <c r="I151" s="868"/>
      <c r="J151" s="868"/>
      <c r="K151" s="868"/>
      <c r="L151" s="868"/>
      <c r="M151" s="869"/>
    </row>
    <row r="152" spans="1:14" ht="24" customHeight="1">
      <c r="B152" s="870" t="str">
        <f>+B7</f>
        <v>OBJETO: MEJORAMIENTO DE LA TRANSITABILIDAD EN CAMINOS ANCESTRALES DE LA COMUNIDAD DE AGUABLANCA MEDIANTE EL MANTENIMIENTO DE DOS PUENTES PEATONALES EN EL RESGUARDO INDÍGENA UNIDO U'WA.</v>
      </c>
      <c r="C152" s="871"/>
      <c r="D152" s="871"/>
      <c r="E152" s="871"/>
      <c r="F152" s="871"/>
      <c r="G152" s="871"/>
      <c r="H152" s="871"/>
      <c r="I152" s="871"/>
      <c r="J152" s="871"/>
      <c r="K152" s="871"/>
      <c r="L152" s="871"/>
      <c r="M152" s="872"/>
    </row>
    <row r="153" spans="1:14" ht="24" customHeight="1" thickBot="1">
      <c r="B153" s="873"/>
      <c r="C153" s="874"/>
      <c r="D153" s="874"/>
      <c r="E153" s="874"/>
      <c r="F153" s="874"/>
      <c r="G153" s="874"/>
      <c r="H153" s="874"/>
      <c r="I153" s="874"/>
      <c r="J153" s="874"/>
      <c r="K153" s="874"/>
      <c r="L153" s="874"/>
      <c r="M153" s="875"/>
    </row>
    <row r="154" spans="1:14" ht="24" customHeight="1" thickBot="1">
      <c r="B154" s="876" t="s">
        <v>108</v>
      </c>
      <c r="C154" s="877"/>
      <c r="D154" s="877"/>
      <c r="E154" s="877"/>
      <c r="F154" s="877"/>
      <c r="G154" s="877"/>
      <c r="H154" s="877"/>
      <c r="I154" s="877"/>
      <c r="J154" s="877"/>
      <c r="K154" s="877"/>
      <c r="L154" s="877"/>
      <c r="M154" s="878"/>
    </row>
    <row r="155" spans="1:14" ht="24" customHeight="1" thickBot="1">
      <c r="A155" s="457"/>
      <c r="B155" s="455" t="s">
        <v>50</v>
      </c>
      <c r="C155" s="879" t="str">
        <f>+'PRESUPUESTO OFICIAL (Entidad.)'!E12</f>
        <v>CORTE Y TRANSPORTE DE MADERA</v>
      </c>
      <c r="D155" s="880"/>
      <c r="E155" s="880"/>
      <c r="F155" s="881"/>
      <c r="G155" s="885" t="str">
        <f>+'PRESUPUESTO OFICIAL (Entidad.)'!D15</f>
        <v>2.3</v>
      </c>
      <c r="H155" s="886"/>
      <c r="I155" s="886"/>
      <c r="J155" s="886"/>
      <c r="K155" s="886"/>
      <c r="L155" s="887"/>
      <c r="M155" s="456" t="s">
        <v>109</v>
      </c>
      <c r="N155" s="457"/>
    </row>
    <row r="156" spans="1:14" ht="24" customHeight="1" thickBot="1">
      <c r="A156" s="457"/>
      <c r="B156" s="458" t="str">
        <f>+'PRESUPUESTO OFICIAL (Entidad.)'!D12</f>
        <v>2.</v>
      </c>
      <c r="C156" s="882"/>
      <c r="D156" s="883"/>
      <c r="E156" s="883"/>
      <c r="F156" s="884"/>
      <c r="G156" s="888" t="str">
        <f>+'PRESUPUESTO OFICIAL (Entidad.)'!E15</f>
        <v>CORTE Y TRANSPORTE (1 KM)  DE CUARTÓN EN MADERA INMUNIZADA 0,12m x 0,18m</v>
      </c>
      <c r="H156" s="889"/>
      <c r="I156" s="889"/>
      <c r="J156" s="889"/>
      <c r="K156" s="889"/>
      <c r="L156" s="890"/>
      <c r="M156" s="459" t="str">
        <f>+'PRESUPUESTO OFICIAL (Entidad.)'!F15</f>
        <v>ML</v>
      </c>
      <c r="N156" s="457"/>
    </row>
    <row r="157" spans="1:14" ht="24" customHeight="1">
      <c r="B157" s="823"/>
      <c r="C157" s="824"/>
      <c r="D157" s="824"/>
      <c r="E157" s="824"/>
      <c r="F157" s="825"/>
      <c r="G157" s="832" t="s">
        <v>111</v>
      </c>
      <c r="H157" s="834" t="s">
        <v>112</v>
      </c>
      <c r="I157" s="835"/>
      <c r="J157" s="836"/>
      <c r="K157" s="837" t="s">
        <v>235</v>
      </c>
      <c r="L157" s="837" t="s">
        <v>13</v>
      </c>
      <c r="M157" s="839" t="s">
        <v>114</v>
      </c>
    </row>
    <row r="158" spans="1:14" ht="43.5" customHeight="1" thickBot="1">
      <c r="B158" s="826"/>
      <c r="C158" s="827"/>
      <c r="D158" s="827"/>
      <c r="E158" s="827"/>
      <c r="F158" s="828"/>
      <c r="G158" s="833"/>
      <c r="H158" s="506" t="s">
        <v>251</v>
      </c>
      <c r="I158" s="504" t="s">
        <v>252</v>
      </c>
      <c r="J158" s="505" t="s">
        <v>234</v>
      </c>
      <c r="K158" s="838"/>
      <c r="L158" s="838"/>
      <c r="M158" s="840"/>
    </row>
    <row r="159" spans="1:14" ht="30" customHeight="1">
      <c r="A159" s="464"/>
      <c r="B159" s="826"/>
      <c r="C159" s="827"/>
      <c r="D159" s="827"/>
      <c r="E159" s="827"/>
      <c r="F159" s="828"/>
      <c r="G159" s="463" t="s">
        <v>298</v>
      </c>
      <c r="H159" s="496">
        <v>1.32</v>
      </c>
      <c r="I159" s="497">
        <v>2.5</v>
      </c>
      <c r="J159" s="496">
        <v>45</v>
      </c>
      <c r="K159" s="496">
        <f>(1+(J159/H159))*I159</f>
        <v>87.72727272727272</v>
      </c>
      <c r="L159" s="496">
        <v>1</v>
      </c>
      <c r="M159" s="498">
        <f>ROUND(L159*K159,2)</f>
        <v>87.73</v>
      </c>
      <c r="N159" s="464"/>
    </row>
    <row r="160" spans="1:14" ht="30" customHeight="1">
      <c r="A160" s="464"/>
      <c r="B160" s="826"/>
      <c r="C160" s="827"/>
      <c r="D160" s="827"/>
      <c r="E160" s="827"/>
      <c r="F160" s="828"/>
      <c r="G160" s="463" t="s">
        <v>297</v>
      </c>
      <c r="H160" s="499">
        <v>2.2000000000000002</v>
      </c>
      <c r="I160" s="500">
        <v>2.5</v>
      </c>
      <c r="J160" s="499">
        <v>20</v>
      </c>
      <c r="K160" s="501">
        <f>(1+(J160/H160))*I160</f>
        <v>25.227272727272727</v>
      </c>
      <c r="L160" s="500">
        <v>1</v>
      </c>
      <c r="M160" s="503">
        <f>ROUND(L160*K160,2)</f>
        <v>25.23</v>
      </c>
      <c r="N160" s="464"/>
    </row>
    <row r="161" spans="1:16" ht="24" customHeight="1">
      <c r="A161" s="464"/>
      <c r="B161" s="826"/>
      <c r="C161" s="827"/>
      <c r="D161" s="827"/>
      <c r="E161" s="827"/>
      <c r="F161" s="828"/>
      <c r="G161" s="463"/>
      <c r="H161" s="499"/>
      <c r="I161" s="499"/>
      <c r="J161" s="542"/>
      <c r="K161" s="499"/>
      <c r="L161" s="500"/>
      <c r="M161" s="502"/>
      <c r="N161" s="464"/>
      <c r="P161" s="466">
        <f>1+(J159/H159)</f>
        <v>35.090909090909086</v>
      </c>
    </row>
    <row r="162" spans="1:16" ht="24" customHeight="1">
      <c r="A162" s="464"/>
      <c r="B162" s="826"/>
      <c r="C162" s="827"/>
      <c r="D162" s="827"/>
      <c r="E162" s="827"/>
      <c r="F162" s="828"/>
      <c r="G162" s="463"/>
      <c r="H162" s="499"/>
      <c r="I162" s="499"/>
      <c r="J162" s="542"/>
      <c r="K162" s="499"/>
      <c r="L162" s="500"/>
      <c r="M162" s="502"/>
      <c r="N162" s="464"/>
      <c r="P162" s="466">
        <f>1+(J160/H160)</f>
        <v>10.09090909090909</v>
      </c>
    </row>
    <row r="163" spans="1:16" ht="24" customHeight="1">
      <c r="A163" s="464"/>
      <c r="B163" s="826"/>
      <c r="C163" s="827"/>
      <c r="D163" s="827"/>
      <c r="E163" s="827"/>
      <c r="F163" s="828"/>
      <c r="G163" s="463"/>
      <c r="H163" s="499"/>
      <c r="I163" s="499"/>
      <c r="J163" s="499"/>
      <c r="K163" s="499"/>
      <c r="L163" s="500"/>
      <c r="M163" s="502"/>
      <c r="N163" s="464"/>
    </row>
    <row r="164" spans="1:16" ht="24" customHeight="1">
      <c r="A164" s="464"/>
      <c r="B164" s="826"/>
      <c r="C164" s="827"/>
      <c r="D164" s="827"/>
      <c r="E164" s="827"/>
      <c r="F164" s="828"/>
      <c r="G164" s="463"/>
      <c r="H164" s="499"/>
      <c r="I164" s="499"/>
      <c r="J164" s="499"/>
      <c r="K164" s="499"/>
      <c r="L164" s="500"/>
      <c r="M164" s="502"/>
      <c r="N164" s="464"/>
    </row>
    <row r="165" spans="1:16" ht="24" customHeight="1" thickBot="1">
      <c r="A165" s="464"/>
      <c r="B165" s="829"/>
      <c r="C165" s="830"/>
      <c r="D165" s="830"/>
      <c r="E165" s="830"/>
      <c r="F165" s="831"/>
      <c r="G165" s="541"/>
      <c r="H165" s="499"/>
      <c r="I165" s="499"/>
      <c r="J165" s="499"/>
      <c r="K165" s="499"/>
      <c r="L165" s="500"/>
      <c r="M165" s="502"/>
      <c r="N165" s="464"/>
    </row>
    <row r="166" spans="1:16" ht="30" customHeight="1" thickBot="1">
      <c r="B166" s="841" t="s">
        <v>215</v>
      </c>
      <c r="C166" s="842"/>
      <c r="D166" s="843" t="s">
        <v>236</v>
      </c>
      <c r="E166" s="844"/>
      <c r="F166" s="845"/>
      <c r="G166" s="846" t="s">
        <v>216</v>
      </c>
      <c r="H166" s="846"/>
      <c r="I166" s="846"/>
      <c r="J166" s="846"/>
      <c r="K166" s="846"/>
      <c r="L166" s="846"/>
      <c r="M166" s="472">
        <f>ROUND(SUM(M159:M165),2)</f>
        <v>112.96</v>
      </c>
    </row>
    <row r="167" spans="1:16" ht="24" customHeight="1">
      <c r="B167" s="473"/>
      <c r="C167" s="474"/>
      <c r="D167" s="474"/>
      <c r="E167" s="474"/>
      <c r="F167" s="474"/>
      <c r="G167" s="475"/>
      <c r="H167" s="473"/>
      <c r="I167" s="474"/>
      <c r="J167" s="474"/>
      <c r="K167" s="474"/>
      <c r="L167" s="474"/>
      <c r="M167" s="475"/>
    </row>
    <row r="168" spans="1:16" ht="24" customHeight="1">
      <c r="B168" s="75" t="s">
        <v>217</v>
      </c>
      <c r="C168" s="476"/>
      <c r="D168" s="476"/>
      <c r="E168" s="476"/>
      <c r="F168" s="476"/>
      <c r="G168" s="477"/>
      <c r="H168" s="478" t="s">
        <v>218</v>
      </c>
      <c r="I168" s="476"/>
      <c r="J168" s="476"/>
      <c r="K168" s="476"/>
      <c r="L168" s="476"/>
      <c r="M168" s="477"/>
    </row>
    <row r="169" spans="1:16" ht="24" customHeight="1">
      <c r="B169" s="479"/>
      <c r="C169" s="480"/>
      <c r="D169" s="480"/>
      <c r="E169" s="481"/>
      <c r="F169" s="481"/>
      <c r="G169" s="482"/>
      <c r="H169" s="483"/>
      <c r="I169" s="476"/>
      <c r="J169" s="476"/>
      <c r="K169" s="476"/>
      <c r="L169" s="476"/>
      <c r="M169" s="477"/>
    </row>
    <row r="170" spans="1:16" ht="24" customHeight="1">
      <c r="B170" s="805" t="s">
        <v>219</v>
      </c>
      <c r="C170" s="806"/>
      <c r="D170" s="806"/>
      <c r="E170" s="806"/>
      <c r="F170" s="806"/>
      <c r="G170" s="807"/>
      <c r="H170" s="808" t="s">
        <v>219</v>
      </c>
      <c r="I170" s="809"/>
      <c r="J170" s="809"/>
      <c r="K170" s="809"/>
      <c r="L170" s="809"/>
      <c r="M170" s="810"/>
    </row>
    <row r="171" spans="1:16" ht="24" customHeight="1">
      <c r="B171" s="811" t="s">
        <v>317</v>
      </c>
      <c r="C171" s="812"/>
      <c r="D171" s="812"/>
      <c r="E171" s="812"/>
      <c r="F171" s="812"/>
      <c r="G171" s="813"/>
      <c r="H171" s="811" t="s">
        <v>209</v>
      </c>
      <c r="I171" s="812"/>
      <c r="J171" s="812"/>
      <c r="K171" s="812"/>
      <c r="L171" s="812"/>
      <c r="M171" s="813"/>
    </row>
    <row r="172" spans="1:16" ht="24" customHeight="1">
      <c r="B172" s="814" t="s">
        <v>318</v>
      </c>
      <c r="C172" s="815"/>
      <c r="D172" s="815"/>
      <c r="E172" s="815"/>
      <c r="F172" s="815"/>
      <c r="G172" s="816"/>
      <c r="H172" s="814" t="s">
        <v>220</v>
      </c>
      <c r="I172" s="815"/>
      <c r="J172" s="815"/>
      <c r="K172" s="815"/>
      <c r="L172" s="815"/>
      <c r="M172" s="816"/>
    </row>
    <row r="173" spans="1:16" ht="24" customHeight="1" thickBot="1">
      <c r="B173" s="817"/>
      <c r="C173" s="818"/>
      <c r="D173" s="818"/>
      <c r="E173" s="818"/>
      <c r="F173" s="818"/>
      <c r="G173" s="819"/>
      <c r="H173" s="820" t="s">
        <v>221</v>
      </c>
      <c r="I173" s="821"/>
      <c r="J173" s="821"/>
      <c r="K173" s="821"/>
      <c r="L173" s="821"/>
      <c r="M173" s="822"/>
    </row>
    <row r="174" spans="1:16">
      <c r="B174" s="484"/>
      <c r="C174" s="484"/>
      <c r="D174" s="484"/>
      <c r="E174" s="484"/>
      <c r="F174" s="484"/>
      <c r="G174" s="484"/>
      <c r="H174" s="484"/>
      <c r="I174" s="484"/>
      <c r="J174" s="484"/>
      <c r="K174" s="484"/>
      <c r="L174" s="484"/>
      <c r="M174" s="484"/>
    </row>
    <row r="175" spans="1:16" ht="13.5" customHeight="1" thickBot="1"/>
    <row r="176" spans="1:16" ht="30" customHeight="1">
      <c r="B176" s="847"/>
      <c r="C176" s="848"/>
      <c r="D176" s="853" t="s">
        <v>210</v>
      </c>
      <c r="E176" s="854"/>
      <c r="F176" s="854"/>
      <c r="G176" s="854"/>
      <c r="H176" s="854"/>
      <c r="I176" s="854"/>
      <c r="J176" s="854"/>
      <c r="K176" s="855"/>
      <c r="L176" s="859" t="s">
        <v>211</v>
      </c>
      <c r="M176" s="860"/>
    </row>
    <row r="177" spans="1:14" ht="30" customHeight="1" thickBot="1">
      <c r="B177" s="849"/>
      <c r="C177" s="850"/>
      <c r="D177" s="856"/>
      <c r="E177" s="857"/>
      <c r="F177" s="857"/>
      <c r="G177" s="857"/>
      <c r="H177" s="857"/>
      <c r="I177" s="857"/>
      <c r="J177" s="857"/>
      <c r="K177" s="858"/>
      <c r="L177" s="861"/>
      <c r="M177" s="862"/>
    </row>
    <row r="178" spans="1:14" ht="30" customHeight="1">
      <c r="B178" s="849"/>
      <c r="C178" s="850"/>
      <c r="D178" s="853" t="s">
        <v>212</v>
      </c>
      <c r="E178" s="854"/>
      <c r="F178" s="854"/>
      <c r="G178" s="854"/>
      <c r="H178" s="854"/>
      <c r="I178" s="854"/>
      <c r="J178" s="854"/>
      <c r="K178" s="855"/>
      <c r="L178" s="863" t="s">
        <v>213</v>
      </c>
      <c r="M178" s="864"/>
    </row>
    <row r="179" spans="1:14" ht="30" customHeight="1" thickBot="1">
      <c r="B179" s="851"/>
      <c r="C179" s="852"/>
      <c r="D179" s="856"/>
      <c r="E179" s="857"/>
      <c r="F179" s="857"/>
      <c r="G179" s="857"/>
      <c r="H179" s="857"/>
      <c r="I179" s="857"/>
      <c r="J179" s="857"/>
      <c r="K179" s="858"/>
      <c r="L179" s="865"/>
      <c r="M179" s="866"/>
    </row>
    <row r="180" spans="1:14" ht="24" customHeight="1" thickBot="1">
      <c r="B180" s="867" t="s">
        <v>214</v>
      </c>
      <c r="C180" s="868"/>
      <c r="D180" s="868"/>
      <c r="E180" s="868"/>
      <c r="F180" s="868"/>
      <c r="G180" s="868"/>
      <c r="H180" s="868"/>
      <c r="I180" s="868"/>
      <c r="J180" s="868"/>
      <c r="K180" s="868"/>
      <c r="L180" s="868"/>
      <c r="M180" s="869"/>
    </row>
    <row r="181" spans="1:14" ht="24" customHeight="1">
      <c r="B181" s="870" t="str">
        <f>+B7</f>
        <v>OBJETO: MEJORAMIENTO DE LA TRANSITABILIDAD EN CAMINOS ANCESTRALES DE LA COMUNIDAD DE AGUABLANCA MEDIANTE EL MANTENIMIENTO DE DOS PUENTES PEATONALES EN EL RESGUARDO INDÍGENA UNIDO U'WA.</v>
      </c>
      <c r="C181" s="871"/>
      <c r="D181" s="871"/>
      <c r="E181" s="871"/>
      <c r="F181" s="871"/>
      <c r="G181" s="871"/>
      <c r="H181" s="871"/>
      <c r="I181" s="871"/>
      <c r="J181" s="871"/>
      <c r="K181" s="871"/>
      <c r="L181" s="871"/>
      <c r="M181" s="872"/>
    </row>
    <row r="182" spans="1:14" ht="24" customHeight="1" thickBot="1">
      <c r="B182" s="873"/>
      <c r="C182" s="874"/>
      <c r="D182" s="874"/>
      <c r="E182" s="874"/>
      <c r="F182" s="874"/>
      <c r="G182" s="874"/>
      <c r="H182" s="874"/>
      <c r="I182" s="874"/>
      <c r="J182" s="874"/>
      <c r="K182" s="874"/>
      <c r="L182" s="874"/>
      <c r="M182" s="875"/>
    </row>
    <row r="183" spans="1:14" ht="24" customHeight="1" thickBot="1">
      <c r="B183" s="876" t="s">
        <v>108</v>
      </c>
      <c r="C183" s="877"/>
      <c r="D183" s="877"/>
      <c r="E183" s="877"/>
      <c r="F183" s="877"/>
      <c r="G183" s="877"/>
      <c r="H183" s="877"/>
      <c r="I183" s="877"/>
      <c r="J183" s="877"/>
      <c r="K183" s="877"/>
      <c r="L183" s="877"/>
      <c r="M183" s="878"/>
    </row>
    <row r="184" spans="1:14" ht="24" customHeight="1" thickBot="1">
      <c r="A184" s="457"/>
      <c r="B184" s="455" t="s">
        <v>50</v>
      </c>
      <c r="C184" s="879" t="str">
        <f>+'PRESUPUESTO OFICIAL (Entidad.)'!E16</f>
        <v xml:space="preserve">MANTENIMIENTO DEL PUENTE </v>
      </c>
      <c r="D184" s="880"/>
      <c r="E184" s="880"/>
      <c r="F184" s="881"/>
      <c r="G184" s="885" t="str">
        <f>+'PRESUPUESTO OFICIAL (Entidad.)'!D17</f>
        <v>3.1</v>
      </c>
      <c r="H184" s="886"/>
      <c r="I184" s="886"/>
      <c r="J184" s="886"/>
      <c r="K184" s="886"/>
      <c r="L184" s="887"/>
      <c r="M184" s="456" t="s">
        <v>109</v>
      </c>
      <c r="N184" s="457"/>
    </row>
    <row r="185" spans="1:14" ht="24" customHeight="1" thickBot="1">
      <c r="A185" s="457"/>
      <c r="B185" s="458" t="str">
        <f>+'PRESUPUESTO OFICIAL (Entidad.)'!D16</f>
        <v>3.</v>
      </c>
      <c r="C185" s="882"/>
      <c r="D185" s="883"/>
      <c r="E185" s="883"/>
      <c r="F185" s="884"/>
      <c r="G185" s="888" t="str">
        <f>+'PRESUPUESTO OFICIAL (Entidad.)'!E17</f>
        <v>TENSIONAMIENTO DE GUAYA PRINCIPAL DE 1”</v>
      </c>
      <c r="H185" s="889"/>
      <c r="I185" s="889"/>
      <c r="J185" s="889"/>
      <c r="K185" s="889"/>
      <c r="L185" s="890"/>
      <c r="M185" s="459" t="str">
        <f>+'PRESUPUESTO OFICIAL (Entidad.)'!F17</f>
        <v>ML</v>
      </c>
      <c r="N185" s="457"/>
    </row>
    <row r="186" spans="1:14" ht="24" customHeight="1">
      <c r="B186" s="823"/>
      <c r="C186" s="824"/>
      <c r="D186" s="824"/>
      <c r="E186" s="824"/>
      <c r="F186" s="825"/>
      <c r="G186" s="832" t="s">
        <v>111</v>
      </c>
      <c r="H186" s="834" t="s">
        <v>112</v>
      </c>
      <c r="I186" s="835"/>
      <c r="J186" s="836"/>
      <c r="K186" s="837" t="s">
        <v>235</v>
      </c>
      <c r="L186" s="837" t="s">
        <v>13</v>
      </c>
      <c r="M186" s="839" t="s">
        <v>114</v>
      </c>
    </row>
    <row r="187" spans="1:14" ht="24" customHeight="1" thickBot="1">
      <c r="B187" s="826"/>
      <c r="C187" s="827"/>
      <c r="D187" s="827"/>
      <c r="E187" s="827"/>
      <c r="F187" s="828"/>
      <c r="G187" s="833"/>
      <c r="H187" s="506" t="s">
        <v>115</v>
      </c>
      <c r="I187" s="504" t="s">
        <v>230</v>
      </c>
      <c r="J187" s="505" t="s">
        <v>231</v>
      </c>
      <c r="K187" s="838"/>
      <c r="L187" s="838"/>
      <c r="M187" s="840"/>
    </row>
    <row r="188" spans="1:14" ht="30" customHeight="1">
      <c r="A188" s="464"/>
      <c r="B188" s="826"/>
      <c r="C188" s="827"/>
      <c r="D188" s="827"/>
      <c r="E188" s="827"/>
      <c r="F188" s="828"/>
      <c r="G188" s="463" t="s">
        <v>286</v>
      </c>
      <c r="H188" s="496">
        <v>120</v>
      </c>
      <c r="I188" s="497"/>
      <c r="J188" s="496"/>
      <c r="K188" s="496"/>
      <c r="L188" s="496">
        <v>1</v>
      </c>
      <c r="M188" s="498">
        <f>ROUND(L188*H188,2)</f>
        <v>120</v>
      </c>
      <c r="N188" s="464"/>
    </row>
    <row r="189" spans="1:14" ht="30" customHeight="1">
      <c r="A189" s="464"/>
      <c r="B189" s="826"/>
      <c r="C189" s="827"/>
      <c r="D189" s="827"/>
      <c r="E189" s="827"/>
      <c r="F189" s="828"/>
      <c r="G189" s="463" t="s">
        <v>285</v>
      </c>
      <c r="H189" s="499">
        <v>50</v>
      </c>
      <c r="I189" s="500"/>
      <c r="J189" s="499"/>
      <c r="K189" s="501"/>
      <c r="L189" s="500">
        <v>1</v>
      </c>
      <c r="M189" s="502">
        <f>ROUND(L189*H189,2)</f>
        <v>50</v>
      </c>
      <c r="N189" s="464"/>
    </row>
    <row r="190" spans="1:14" ht="24" customHeight="1">
      <c r="A190" s="464"/>
      <c r="B190" s="826"/>
      <c r="C190" s="827"/>
      <c r="D190" s="827"/>
      <c r="E190" s="827"/>
      <c r="F190" s="828"/>
      <c r="G190" s="463"/>
      <c r="H190" s="466"/>
      <c r="I190" s="466"/>
      <c r="J190" s="466"/>
      <c r="K190" s="466"/>
      <c r="L190" s="468"/>
      <c r="M190" s="469"/>
      <c r="N190" s="464"/>
    </row>
    <row r="191" spans="1:14" ht="24" customHeight="1">
      <c r="A191" s="464"/>
      <c r="B191" s="826"/>
      <c r="C191" s="827"/>
      <c r="D191" s="827"/>
      <c r="E191" s="827"/>
      <c r="F191" s="828"/>
      <c r="G191" s="463"/>
      <c r="H191" s="466"/>
      <c r="I191" s="466"/>
      <c r="J191" s="466"/>
      <c r="K191" s="466"/>
      <c r="L191" s="468"/>
      <c r="M191" s="469"/>
      <c r="N191" s="464"/>
    </row>
    <row r="192" spans="1:14" ht="24" customHeight="1">
      <c r="A192" s="464"/>
      <c r="B192" s="826"/>
      <c r="C192" s="827"/>
      <c r="D192" s="827"/>
      <c r="E192" s="827"/>
      <c r="F192" s="828"/>
      <c r="G192" s="463"/>
      <c r="H192" s="466"/>
      <c r="I192" s="466"/>
      <c r="J192" s="466"/>
      <c r="K192" s="466"/>
      <c r="L192" s="468"/>
      <c r="M192" s="469"/>
      <c r="N192" s="464"/>
    </row>
    <row r="193" spans="1:14" ht="24" customHeight="1">
      <c r="A193" s="464"/>
      <c r="B193" s="826"/>
      <c r="C193" s="827"/>
      <c r="D193" s="827"/>
      <c r="E193" s="827"/>
      <c r="F193" s="828"/>
      <c r="G193" s="470"/>
      <c r="H193" s="466"/>
      <c r="I193" s="466"/>
      <c r="J193" s="466"/>
      <c r="K193" s="466"/>
      <c r="L193" s="468"/>
      <c r="M193" s="469"/>
      <c r="N193" s="464"/>
    </row>
    <row r="194" spans="1:14" ht="24" customHeight="1" thickBot="1">
      <c r="A194" s="464"/>
      <c r="B194" s="829"/>
      <c r="C194" s="830"/>
      <c r="D194" s="830"/>
      <c r="E194" s="830"/>
      <c r="F194" s="831"/>
      <c r="G194" s="471"/>
      <c r="H194" s="466"/>
      <c r="I194" s="466"/>
      <c r="J194" s="466"/>
      <c r="K194" s="466"/>
      <c r="L194" s="468"/>
      <c r="M194" s="469"/>
      <c r="N194" s="464"/>
    </row>
    <row r="195" spans="1:14" ht="30" customHeight="1" thickBot="1">
      <c r="B195" s="841" t="s">
        <v>215</v>
      </c>
      <c r="C195" s="842"/>
      <c r="D195" s="843" t="s">
        <v>224</v>
      </c>
      <c r="E195" s="844"/>
      <c r="F195" s="845"/>
      <c r="G195" s="846" t="s">
        <v>216</v>
      </c>
      <c r="H195" s="846"/>
      <c r="I195" s="846"/>
      <c r="J195" s="846"/>
      <c r="K195" s="846"/>
      <c r="L195" s="846"/>
      <c r="M195" s="472">
        <f>ROUND(SUM(M188:M194),2)</f>
        <v>170</v>
      </c>
    </row>
    <row r="196" spans="1:14" ht="24" customHeight="1">
      <c r="B196" s="473"/>
      <c r="C196" s="474"/>
      <c r="D196" s="474"/>
      <c r="E196" s="474"/>
      <c r="F196" s="474"/>
      <c r="G196" s="475"/>
      <c r="H196" s="473"/>
      <c r="I196" s="474"/>
      <c r="J196" s="474"/>
      <c r="K196" s="474"/>
      <c r="L196" s="474"/>
      <c r="M196" s="475"/>
    </row>
    <row r="197" spans="1:14" ht="24" customHeight="1">
      <c r="B197" s="75" t="s">
        <v>217</v>
      </c>
      <c r="C197" s="476"/>
      <c r="D197" s="476"/>
      <c r="E197" s="476"/>
      <c r="F197" s="476"/>
      <c r="G197" s="477"/>
      <c r="H197" s="478" t="s">
        <v>218</v>
      </c>
      <c r="I197" s="476"/>
      <c r="J197" s="476"/>
      <c r="K197" s="476"/>
      <c r="L197" s="476"/>
      <c r="M197" s="477"/>
    </row>
    <row r="198" spans="1:14" ht="24" customHeight="1">
      <c r="B198" s="479"/>
      <c r="C198" s="480"/>
      <c r="D198" s="480"/>
      <c r="E198" s="481"/>
      <c r="F198" s="481"/>
      <c r="G198" s="482"/>
      <c r="H198" s="483"/>
      <c r="I198" s="476"/>
      <c r="J198" s="476"/>
      <c r="K198" s="476"/>
      <c r="L198" s="476"/>
      <c r="M198" s="477"/>
    </row>
    <row r="199" spans="1:14" ht="24" customHeight="1">
      <c r="B199" s="805" t="s">
        <v>219</v>
      </c>
      <c r="C199" s="806"/>
      <c r="D199" s="806"/>
      <c r="E199" s="806"/>
      <c r="F199" s="806"/>
      <c r="G199" s="807"/>
      <c r="H199" s="808" t="s">
        <v>219</v>
      </c>
      <c r="I199" s="809"/>
      <c r="J199" s="809"/>
      <c r="K199" s="809"/>
      <c r="L199" s="809"/>
      <c r="M199" s="810"/>
    </row>
    <row r="200" spans="1:14" ht="24" customHeight="1">
      <c r="B200" s="811" t="s">
        <v>317</v>
      </c>
      <c r="C200" s="812"/>
      <c r="D200" s="812"/>
      <c r="E200" s="812"/>
      <c r="F200" s="812"/>
      <c r="G200" s="813"/>
      <c r="H200" s="811" t="s">
        <v>209</v>
      </c>
      <c r="I200" s="812"/>
      <c r="J200" s="812"/>
      <c r="K200" s="812"/>
      <c r="L200" s="812"/>
      <c r="M200" s="813"/>
    </row>
    <row r="201" spans="1:14" ht="24" customHeight="1">
      <c r="B201" s="814" t="s">
        <v>318</v>
      </c>
      <c r="C201" s="815"/>
      <c r="D201" s="815"/>
      <c r="E201" s="815"/>
      <c r="F201" s="815"/>
      <c r="G201" s="816"/>
      <c r="H201" s="814" t="s">
        <v>220</v>
      </c>
      <c r="I201" s="815"/>
      <c r="J201" s="815"/>
      <c r="K201" s="815"/>
      <c r="L201" s="815"/>
      <c r="M201" s="816"/>
    </row>
    <row r="202" spans="1:14" ht="24" customHeight="1" thickBot="1">
      <c r="B202" s="817"/>
      <c r="C202" s="818"/>
      <c r="D202" s="818"/>
      <c r="E202" s="818"/>
      <c r="F202" s="818"/>
      <c r="G202" s="819"/>
      <c r="H202" s="820" t="s">
        <v>221</v>
      </c>
      <c r="I202" s="821"/>
      <c r="J202" s="821"/>
      <c r="K202" s="821"/>
      <c r="L202" s="821"/>
      <c r="M202" s="822"/>
    </row>
    <row r="203" spans="1:14">
      <c r="B203" s="484"/>
      <c r="C203" s="484"/>
      <c r="D203" s="484"/>
      <c r="E203" s="484"/>
      <c r="F203" s="484"/>
      <c r="G203" s="484"/>
      <c r="H203" s="484"/>
      <c r="I203" s="484"/>
      <c r="J203" s="484"/>
      <c r="K203" s="484"/>
      <c r="L203" s="484"/>
      <c r="M203" s="484"/>
    </row>
    <row r="204" spans="1:14" ht="13.5" customHeight="1" thickBot="1"/>
    <row r="205" spans="1:14" ht="30" customHeight="1">
      <c r="B205" s="847"/>
      <c r="C205" s="848"/>
      <c r="D205" s="853" t="s">
        <v>210</v>
      </c>
      <c r="E205" s="854"/>
      <c r="F205" s="854"/>
      <c r="G205" s="854"/>
      <c r="H205" s="854"/>
      <c r="I205" s="854"/>
      <c r="J205" s="854"/>
      <c r="K205" s="855"/>
      <c r="L205" s="859" t="s">
        <v>211</v>
      </c>
      <c r="M205" s="860"/>
    </row>
    <row r="206" spans="1:14" ht="30" customHeight="1" thickBot="1">
      <c r="B206" s="849"/>
      <c r="C206" s="850"/>
      <c r="D206" s="856"/>
      <c r="E206" s="857"/>
      <c r="F206" s="857"/>
      <c r="G206" s="857"/>
      <c r="H206" s="857"/>
      <c r="I206" s="857"/>
      <c r="J206" s="857"/>
      <c r="K206" s="858"/>
      <c r="L206" s="861"/>
      <c r="M206" s="862"/>
    </row>
    <row r="207" spans="1:14" ht="30" customHeight="1">
      <c r="B207" s="849"/>
      <c r="C207" s="850"/>
      <c r="D207" s="853" t="s">
        <v>212</v>
      </c>
      <c r="E207" s="854"/>
      <c r="F207" s="854"/>
      <c r="G207" s="854"/>
      <c r="H207" s="854"/>
      <c r="I207" s="854"/>
      <c r="J207" s="854"/>
      <c r="K207" s="855"/>
      <c r="L207" s="863" t="s">
        <v>213</v>
      </c>
      <c r="M207" s="864"/>
    </row>
    <row r="208" spans="1:14" ht="30" customHeight="1" thickBot="1">
      <c r="B208" s="851"/>
      <c r="C208" s="852"/>
      <c r="D208" s="856"/>
      <c r="E208" s="857"/>
      <c r="F208" s="857"/>
      <c r="G208" s="857"/>
      <c r="H208" s="857"/>
      <c r="I208" s="857"/>
      <c r="J208" s="857"/>
      <c r="K208" s="858"/>
      <c r="L208" s="865"/>
      <c r="M208" s="866"/>
    </row>
    <row r="209" spans="1:14" ht="24" customHeight="1" thickBot="1">
      <c r="B209" s="867" t="s">
        <v>214</v>
      </c>
      <c r="C209" s="868"/>
      <c r="D209" s="868"/>
      <c r="E209" s="868"/>
      <c r="F209" s="868"/>
      <c r="G209" s="868"/>
      <c r="H209" s="868"/>
      <c r="I209" s="868"/>
      <c r="J209" s="868"/>
      <c r="K209" s="868"/>
      <c r="L209" s="868"/>
      <c r="M209" s="869"/>
    </row>
    <row r="210" spans="1:14" ht="24" customHeight="1">
      <c r="B210" s="870" t="str">
        <f>+B7</f>
        <v>OBJETO: MEJORAMIENTO DE LA TRANSITABILIDAD EN CAMINOS ANCESTRALES DE LA COMUNIDAD DE AGUABLANCA MEDIANTE EL MANTENIMIENTO DE DOS PUENTES PEATONALES EN EL RESGUARDO INDÍGENA UNIDO U'WA.</v>
      </c>
      <c r="C210" s="871"/>
      <c r="D210" s="871"/>
      <c r="E210" s="871"/>
      <c r="F210" s="871"/>
      <c r="G210" s="871"/>
      <c r="H210" s="871"/>
      <c r="I210" s="871"/>
      <c r="J210" s="871"/>
      <c r="K210" s="871"/>
      <c r="L210" s="871"/>
      <c r="M210" s="872"/>
    </row>
    <row r="211" spans="1:14" ht="24" customHeight="1" thickBot="1">
      <c r="B211" s="873"/>
      <c r="C211" s="874"/>
      <c r="D211" s="874"/>
      <c r="E211" s="874"/>
      <c r="F211" s="874"/>
      <c r="G211" s="874"/>
      <c r="H211" s="874"/>
      <c r="I211" s="874"/>
      <c r="J211" s="874"/>
      <c r="K211" s="874"/>
      <c r="L211" s="874"/>
      <c r="M211" s="875"/>
    </row>
    <row r="212" spans="1:14" ht="24" customHeight="1" thickBot="1">
      <c r="B212" s="876" t="s">
        <v>108</v>
      </c>
      <c r="C212" s="877"/>
      <c r="D212" s="877"/>
      <c r="E212" s="877"/>
      <c r="F212" s="877"/>
      <c r="G212" s="877"/>
      <c r="H212" s="877"/>
      <c r="I212" s="877"/>
      <c r="J212" s="877"/>
      <c r="K212" s="877"/>
      <c r="L212" s="877"/>
      <c r="M212" s="878"/>
    </row>
    <row r="213" spans="1:14" ht="24" customHeight="1" thickBot="1">
      <c r="A213" s="457"/>
      <c r="B213" s="455" t="s">
        <v>50</v>
      </c>
      <c r="C213" s="879" t="str">
        <f>+'PRESUPUESTO OFICIAL (Entidad.)'!E16</f>
        <v xml:space="preserve">MANTENIMIENTO DEL PUENTE </v>
      </c>
      <c r="D213" s="880"/>
      <c r="E213" s="880"/>
      <c r="F213" s="881"/>
      <c r="G213" s="885" t="str">
        <f>+'PRESUPUESTO OFICIAL (Entidad.)'!D18</f>
        <v>3.2</v>
      </c>
      <c r="H213" s="886"/>
      <c r="I213" s="886"/>
      <c r="J213" s="886"/>
      <c r="K213" s="886"/>
      <c r="L213" s="887"/>
      <c r="M213" s="456" t="s">
        <v>109</v>
      </c>
      <c r="N213" s="457"/>
    </row>
    <row r="214" spans="1:14" ht="24" customHeight="1" thickBot="1">
      <c r="A214" s="457"/>
      <c r="B214" s="458" t="str">
        <f>+'PRESUPUESTO OFICIAL (Entidad.)'!D16</f>
        <v>3.</v>
      </c>
      <c r="C214" s="882"/>
      <c r="D214" s="883"/>
      <c r="E214" s="883"/>
      <c r="F214" s="884"/>
      <c r="G214" s="888" t="str">
        <f>+'PRESUPUESTO OFICIAL (Entidad.)'!E18</f>
        <v>INSTALACIÓN DE SOPORTE PARA PISO (DURMIENTE) EN CUARTÓN (0,12m X 0,18m X 2,50m)</v>
      </c>
      <c r="H214" s="889"/>
      <c r="I214" s="889"/>
      <c r="J214" s="889"/>
      <c r="K214" s="889"/>
      <c r="L214" s="890"/>
      <c r="M214" s="459" t="str">
        <f>+'PRESUPUESTO OFICIAL (Entidad.)'!F18</f>
        <v>UND</v>
      </c>
      <c r="N214" s="457"/>
    </row>
    <row r="215" spans="1:14" ht="24" customHeight="1">
      <c r="B215" s="823"/>
      <c r="C215" s="824"/>
      <c r="D215" s="824"/>
      <c r="E215" s="824"/>
      <c r="F215" s="825"/>
      <c r="G215" s="832" t="s">
        <v>111</v>
      </c>
      <c r="H215" s="834" t="s">
        <v>112</v>
      </c>
      <c r="I215" s="835"/>
      <c r="J215" s="836"/>
      <c r="K215" s="837" t="s">
        <v>235</v>
      </c>
      <c r="L215" s="837" t="s">
        <v>13</v>
      </c>
      <c r="M215" s="839" t="s">
        <v>114</v>
      </c>
    </row>
    <row r="216" spans="1:14" ht="24" customHeight="1" thickBot="1">
      <c r="B216" s="826"/>
      <c r="C216" s="827"/>
      <c r="D216" s="827"/>
      <c r="E216" s="827"/>
      <c r="F216" s="828"/>
      <c r="G216" s="833"/>
      <c r="H216" s="506" t="s">
        <v>234</v>
      </c>
      <c r="I216" s="504" t="s">
        <v>251</v>
      </c>
      <c r="J216" s="505" t="s">
        <v>252</v>
      </c>
      <c r="K216" s="838"/>
      <c r="L216" s="838"/>
      <c r="M216" s="840"/>
    </row>
    <row r="217" spans="1:14" ht="30" customHeight="1">
      <c r="A217" s="464"/>
      <c r="B217" s="826"/>
      <c r="C217" s="827"/>
      <c r="D217" s="827"/>
      <c r="E217" s="827"/>
      <c r="F217" s="828"/>
      <c r="G217" s="463" t="s">
        <v>298</v>
      </c>
      <c r="H217" s="496">
        <v>45</v>
      </c>
      <c r="I217" s="497">
        <v>1.32</v>
      </c>
      <c r="J217" s="496">
        <v>2.5</v>
      </c>
      <c r="K217" s="496"/>
      <c r="L217" s="496">
        <f>ROUND((H217/I217)+1,0)</f>
        <v>35</v>
      </c>
      <c r="M217" s="498">
        <f>ROUND(L217,0)</f>
        <v>35</v>
      </c>
      <c r="N217" s="464"/>
    </row>
    <row r="218" spans="1:14" ht="30" customHeight="1">
      <c r="A218" s="464"/>
      <c r="B218" s="826"/>
      <c r="C218" s="827"/>
      <c r="D218" s="827"/>
      <c r="E218" s="827"/>
      <c r="F218" s="828"/>
      <c r="G218" s="463" t="s">
        <v>297</v>
      </c>
      <c r="H218" s="499">
        <v>20</v>
      </c>
      <c r="I218" s="500">
        <v>2.2000000000000002</v>
      </c>
      <c r="J218" s="499">
        <v>2.5</v>
      </c>
      <c r="K218" s="501"/>
      <c r="L218" s="500">
        <f>ROUND((H218/I218)+1,0)</f>
        <v>10</v>
      </c>
      <c r="M218" s="503">
        <f>ROUND(L218,0)</f>
        <v>10</v>
      </c>
      <c r="N218" s="464"/>
    </row>
    <row r="219" spans="1:14" ht="24" customHeight="1">
      <c r="A219" s="464"/>
      <c r="B219" s="826"/>
      <c r="C219" s="827"/>
      <c r="D219" s="827"/>
      <c r="E219" s="827"/>
      <c r="F219" s="828"/>
      <c r="G219" s="463"/>
      <c r="H219" s="466"/>
      <c r="I219" s="466"/>
      <c r="J219" s="466"/>
      <c r="K219" s="466"/>
      <c r="L219" s="468"/>
      <c r="M219" s="469"/>
      <c r="N219" s="464"/>
    </row>
    <row r="220" spans="1:14" ht="24" customHeight="1">
      <c r="A220" s="464"/>
      <c r="B220" s="826"/>
      <c r="C220" s="827"/>
      <c r="D220" s="827"/>
      <c r="E220" s="827"/>
      <c r="F220" s="828"/>
      <c r="G220" s="463"/>
      <c r="H220" s="466"/>
      <c r="I220" s="466"/>
      <c r="J220" s="466"/>
      <c r="K220" s="466"/>
      <c r="L220" s="468"/>
      <c r="M220" s="469"/>
      <c r="N220" s="464"/>
    </row>
    <row r="221" spans="1:14" ht="24" customHeight="1">
      <c r="A221" s="464"/>
      <c r="B221" s="826"/>
      <c r="C221" s="827"/>
      <c r="D221" s="827"/>
      <c r="E221" s="827"/>
      <c r="F221" s="828"/>
      <c r="G221" s="463"/>
      <c r="H221" s="466"/>
      <c r="I221" s="466"/>
      <c r="J221" s="466"/>
      <c r="K221" s="466"/>
      <c r="L221" s="468"/>
      <c r="M221" s="469"/>
      <c r="N221" s="464"/>
    </row>
    <row r="222" spans="1:14" ht="24" customHeight="1">
      <c r="A222" s="464"/>
      <c r="B222" s="826"/>
      <c r="C222" s="827"/>
      <c r="D222" s="827"/>
      <c r="E222" s="827"/>
      <c r="F222" s="828"/>
      <c r="G222" s="470"/>
      <c r="H222" s="466"/>
      <c r="I222" s="466"/>
      <c r="J222" s="466"/>
      <c r="K222" s="466"/>
      <c r="L222" s="468"/>
      <c r="M222" s="469"/>
      <c r="N222" s="464"/>
    </row>
    <row r="223" spans="1:14" ht="24" customHeight="1" thickBot="1">
      <c r="A223" s="464"/>
      <c r="B223" s="829"/>
      <c r="C223" s="830"/>
      <c r="D223" s="830"/>
      <c r="E223" s="830"/>
      <c r="F223" s="831"/>
      <c r="G223" s="471"/>
      <c r="H223" s="466"/>
      <c r="I223" s="466"/>
      <c r="J223" s="466"/>
      <c r="K223" s="466"/>
      <c r="L223" s="468"/>
      <c r="M223" s="469"/>
      <c r="N223" s="464"/>
    </row>
    <row r="224" spans="1:14" ht="30" customHeight="1" thickBot="1">
      <c r="B224" s="841" t="s">
        <v>215</v>
      </c>
      <c r="C224" s="842"/>
      <c r="D224" s="843" t="s">
        <v>236</v>
      </c>
      <c r="E224" s="844"/>
      <c r="F224" s="845"/>
      <c r="G224" s="846" t="s">
        <v>216</v>
      </c>
      <c r="H224" s="846"/>
      <c r="I224" s="846"/>
      <c r="J224" s="846"/>
      <c r="K224" s="846"/>
      <c r="L224" s="846"/>
      <c r="M224" s="472">
        <f>ROUND(SUM(M217:M223),2)</f>
        <v>45</v>
      </c>
    </row>
    <row r="225" spans="2:13" ht="24" customHeight="1">
      <c r="B225" s="473"/>
      <c r="C225" s="474"/>
      <c r="D225" s="474"/>
      <c r="E225" s="474"/>
      <c r="F225" s="474"/>
      <c r="G225" s="475"/>
      <c r="H225" s="473"/>
      <c r="I225" s="474"/>
      <c r="J225" s="474"/>
      <c r="K225" s="474"/>
      <c r="L225" s="474"/>
      <c r="M225" s="475"/>
    </row>
    <row r="226" spans="2:13" ht="24" customHeight="1">
      <c r="B226" s="75" t="s">
        <v>217</v>
      </c>
      <c r="C226" s="476"/>
      <c r="D226" s="476"/>
      <c r="E226" s="476"/>
      <c r="F226" s="476"/>
      <c r="G226" s="477"/>
      <c r="H226" s="478" t="s">
        <v>218</v>
      </c>
      <c r="I226" s="476"/>
      <c r="J226" s="476"/>
      <c r="K226" s="476"/>
      <c r="L226" s="476"/>
      <c r="M226" s="477"/>
    </row>
    <row r="227" spans="2:13" ht="24" customHeight="1">
      <c r="B227" s="479"/>
      <c r="C227" s="480"/>
      <c r="D227" s="480"/>
      <c r="E227" s="481"/>
      <c r="F227" s="481"/>
      <c r="G227" s="482"/>
      <c r="H227" s="483"/>
      <c r="I227" s="476"/>
      <c r="J227" s="476"/>
      <c r="K227" s="476"/>
      <c r="L227" s="476"/>
      <c r="M227" s="477"/>
    </row>
    <row r="228" spans="2:13" ht="24" customHeight="1">
      <c r="B228" s="805" t="s">
        <v>219</v>
      </c>
      <c r="C228" s="806"/>
      <c r="D228" s="806"/>
      <c r="E228" s="806"/>
      <c r="F228" s="806"/>
      <c r="G228" s="807"/>
      <c r="H228" s="808" t="s">
        <v>219</v>
      </c>
      <c r="I228" s="809"/>
      <c r="J228" s="809"/>
      <c r="K228" s="809"/>
      <c r="L228" s="809"/>
      <c r="M228" s="810"/>
    </row>
    <row r="229" spans="2:13" ht="24" customHeight="1">
      <c r="B229" s="811" t="s">
        <v>317</v>
      </c>
      <c r="C229" s="812"/>
      <c r="D229" s="812"/>
      <c r="E229" s="812"/>
      <c r="F229" s="812"/>
      <c r="G229" s="813"/>
      <c r="H229" s="811" t="s">
        <v>209</v>
      </c>
      <c r="I229" s="812"/>
      <c r="J229" s="812"/>
      <c r="K229" s="812"/>
      <c r="L229" s="812"/>
      <c r="M229" s="813"/>
    </row>
    <row r="230" spans="2:13" ht="24" customHeight="1">
      <c r="B230" s="814" t="s">
        <v>318</v>
      </c>
      <c r="C230" s="815"/>
      <c r="D230" s="815"/>
      <c r="E230" s="815"/>
      <c r="F230" s="815"/>
      <c r="G230" s="816"/>
      <c r="H230" s="814" t="s">
        <v>220</v>
      </c>
      <c r="I230" s="815"/>
      <c r="J230" s="815"/>
      <c r="K230" s="815"/>
      <c r="L230" s="815"/>
      <c r="M230" s="816"/>
    </row>
    <row r="231" spans="2:13" ht="24" customHeight="1" thickBot="1">
      <c r="B231" s="817"/>
      <c r="C231" s="818"/>
      <c r="D231" s="818"/>
      <c r="E231" s="818"/>
      <c r="F231" s="818"/>
      <c r="G231" s="819"/>
      <c r="H231" s="820" t="s">
        <v>221</v>
      </c>
      <c r="I231" s="821"/>
      <c r="J231" s="821"/>
      <c r="K231" s="821"/>
      <c r="L231" s="821"/>
      <c r="M231" s="822"/>
    </row>
    <row r="232" spans="2:13">
      <c r="B232" s="484"/>
      <c r="C232" s="484"/>
      <c r="D232" s="484"/>
      <c r="E232" s="484"/>
      <c r="F232" s="484"/>
      <c r="G232" s="484"/>
      <c r="H232" s="484"/>
      <c r="I232" s="484"/>
      <c r="J232" s="484"/>
      <c r="K232" s="484"/>
      <c r="L232" s="484"/>
      <c r="M232" s="484"/>
    </row>
    <row r="233" spans="2:13" ht="13.5" customHeight="1" thickBot="1"/>
    <row r="234" spans="2:13" ht="30" customHeight="1">
      <c r="B234" s="847"/>
      <c r="C234" s="848"/>
      <c r="D234" s="853" t="s">
        <v>210</v>
      </c>
      <c r="E234" s="854"/>
      <c r="F234" s="854"/>
      <c r="G234" s="854"/>
      <c r="H234" s="854"/>
      <c r="I234" s="854"/>
      <c r="J234" s="854"/>
      <c r="K234" s="855"/>
      <c r="L234" s="859" t="s">
        <v>211</v>
      </c>
      <c r="M234" s="860"/>
    </row>
    <row r="235" spans="2:13" ht="30" customHeight="1" thickBot="1">
      <c r="B235" s="849"/>
      <c r="C235" s="850"/>
      <c r="D235" s="856"/>
      <c r="E235" s="857"/>
      <c r="F235" s="857"/>
      <c r="G235" s="857"/>
      <c r="H235" s="857"/>
      <c r="I235" s="857"/>
      <c r="J235" s="857"/>
      <c r="K235" s="858"/>
      <c r="L235" s="861"/>
      <c r="M235" s="862"/>
    </row>
    <row r="236" spans="2:13" ht="30" customHeight="1">
      <c r="B236" s="849"/>
      <c r="C236" s="850"/>
      <c r="D236" s="853" t="s">
        <v>212</v>
      </c>
      <c r="E236" s="854"/>
      <c r="F236" s="854"/>
      <c r="G236" s="854"/>
      <c r="H236" s="854"/>
      <c r="I236" s="854"/>
      <c r="J236" s="854"/>
      <c r="K236" s="855"/>
      <c r="L236" s="863" t="s">
        <v>213</v>
      </c>
      <c r="M236" s="864"/>
    </row>
    <row r="237" spans="2:13" ht="30" customHeight="1" thickBot="1">
      <c r="B237" s="851"/>
      <c r="C237" s="852"/>
      <c r="D237" s="856"/>
      <c r="E237" s="857"/>
      <c r="F237" s="857"/>
      <c r="G237" s="857"/>
      <c r="H237" s="857"/>
      <c r="I237" s="857"/>
      <c r="J237" s="857"/>
      <c r="K237" s="858"/>
      <c r="L237" s="865"/>
      <c r="M237" s="866"/>
    </row>
    <row r="238" spans="2:13" ht="24" customHeight="1" thickBot="1">
      <c r="B238" s="867" t="s">
        <v>214</v>
      </c>
      <c r="C238" s="868"/>
      <c r="D238" s="868"/>
      <c r="E238" s="868"/>
      <c r="F238" s="868"/>
      <c r="G238" s="868"/>
      <c r="H238" s="868"/>
      <c r="I238" s="868"/>
      <c r="J238" s="868"/>
      <c r="K238" s="868"/>
      <c r="L238" s="868"/>
      <c r="M238" s="869"/>
    </row>
    <row r="239" spans="2:13" ht="24" customHeight="1">
      <c r="B239" s="870" t="str">
        <f>+B7</f>
        <v>OBJETO: MEJORAMIENTO DE LA TRANSITABILIDAD EN CAMINOS ANCESTRALES DE LA COMUNIDAD DE AGUABLANCA MEDIANTE EL MANTENIMIENTO DE DOS PUENTES PEATONALES EN EL RESGUARDO INDÍGENA UNIDO U'WA.</v>
      </c>
      <c r="C239" s="871"/>
      <c r="D239" s="871"/>
      <c r="E239" s="871"/>
      <c r="F239" s="871"/>
      <c r="G239" s="871"/>
      <c r="H239" s="871"/>
      <c r="I239" s="871"/>
      <c r="J239" s="871"/>
      <c r="K239" s="871"/>
      <c r="L239" s="871"/>
      <c r="M239" s="872"/>
    </row>
    <row r="240" spans="2:13" ht="24" customHeight="1" thickBot="1">
      <c r="B240" s="873"/>
      <c r="C240" s="874"/>
      <c r="D240" s="874"/>
      <c r="E240" s="874"/>
      <c r="F240" s="874"/>
      <c r="G240" s="874"/>
      <c r="H240" s="874"/>
      <c r="I240" s="874"/>
      <c r="J240" s="874"/>
      <c r="K240" s="874"/>
      <c r="L240" s="874"/>
      <c r="M240" s="875"/>
    </row>
    <row r="241" spans="1:16" ht="24" customHeight="1" thickBot="1">
      <c r="B241" s="876" t="s">
        <v>108</v>
      </c>
      <c r="C241" s="877"/>
      <c r="D241" s="877"/>
      <c r="E241" s="877"/>
      <c r="F241" s="877"/>
      <c r="G241" s="877"/>
      <c r="H241" s="877"/>
      <c r="I241" s="877"/>
      <c r="J241" s="877"/>
      <c r="K241" s="877"/>
      <c r="L241" s="877"/>
      <c r="M241" s="878"/>
    </row>
    <row r="242" spans="1:16" ht="24" customHeight="1" thickBot="1">
      <c r="A242" s="457"/>
      <c r="B242" s="455" t="s">
        <v>50</v>
      </c>
      <c r="C242" s="879" t="str">
        <f>+'PRESUPUESTO OFICIAL (Entidad.)'!E16</f>
        <v xml:space="preserve">MANTENIMIENTO DEL PUENTE </v>
      </c>
      <c r="D242" s="880"/>
      <c r="E242" s="880"/>
      <c r="F242" s="881"/>
      <c r="G242" s="885" t="str">
        <f>+'PRESUPUESTO OFICIAL (Entidad.)'!D19</f>
        <v>3.3</v>
      </c>
      <c r="H242" s="886"/>
      <c r="I242" s="886"/>
      <c r="J242" s="886"/>
      <c r="K242" s="886"/>
      <c r="L242" s="887"/>
      <c r="M242" s="456" t="s">
        <v>109</v>
      </c>
      <c r="N242" s="457"/>
    </row>
    <row r="243" spans="1:16" ht="24" customHeight="1" thickBot="1">
      <c r="A243" s="457"/>
      <c r="B243" s="458" t="str">
        <f>+'PRESUPUESTO OFICIAL (Entidad.)'!D16</f>
        <v>3.</v>
      </c>
      <c r="C243" s="882"/>
      <c r="D243" s="883"/>
      <c r="E243" s="883"/>
      <c r="F243" s="884"/>
      <c r="G243" s="888" t="str">
        <f>+'PRESUPUESTO OFICIAL (Entidad.)'!E19</f>
        <v>INSTALACIÓN DE SOPORTE PARA PISO (LARGUERO) EN CUARTÓN (0,10m X 0,10m X 3,00m)</v>
      </c>
      <c r="H243" s="889"/>
      <c r="I243" s="889"/>
      <c r="J243" s="889"/>
      <c r="K243" s="889"/>
      <c r="L243" s="890"/>
      <c r="M243" s="459" t="str">
        <f>+'PRESUPUESTO OFICIAL (Entidad.)'!F19</f>
        <v>UND</v>
      </c>
      <c r="N243" s="457"/>
    </row>
    <row r="244" spans="1:16" ht="24" customHeight="1">
      <c r="B244" s="823"/>
      <c r="C244" s="824"/>
      <c r="D244" s="824"/>
      <c r="E244" s="824"/>
      <c r="F244" s="825"/>
      <c r="G244" s="832" t="s">
        <v>111</v>
      </c>
      <c r="H244" s="834" t="s">
        <v>112</v>
      </c>
      <c r="I244" s="835"/>
      <c r="J244" s="836"/>
      <c r="K244" s="837" t="s">
        <v>302</v>
      </c>
      <c r="L244" s="837" t="s">
        <v>13</v>
      </c>
      <c r="M244" s="839" t="s">
        <v>114</v>
      </c>
    </row>
    <row r="245" spans="1:16" ht="40.5" customHeight="1" thickBot="1">
      <c r="B245" s="826"/>
      <c r="C245" s="827"/>
      <c r="D245" s="827"/>
      <c r="E245" s="827"/>
      <c r="F245" s="828"/>
      <c r="G245" s="833"/>
      <c r="H245" s="506" t="s">
        <v>234</v>
      </c>
      <c r="I245" s="504" t="s">
        <v>251</v>
      </c>
      <c r="J245" s="505" t="s">
        <v>301</v>
      </c>
      <c r="K245" s="838"/>
      <c r="L245" s="838"/>
      <c r="M245" s="840"/>
    </row>
    <row r="246" spans="1:16" ht="30" customHeight="1">
      <c r="A246" s="464"/>
      <c r="B246" s="826"/>
      <c r="C246" s="827"/>
      <c r="D246" s="827"/>
      <c r="E246" s="827"/>
      <c r="F246" s="828"/>
      <c r="G246" s="463" t="s">
        <v>299</v>
      </c>
      <c r="H246" s="496">
        <v>45</v>
      </c>
      <c r="I246" s="497">
        <v>0.8</v>
      </c>
      <c r="J246" s="496">
        <v>2.2999999999999998</v>
      </c>
      <c r="K246" s="496">
        <v>3</v>
      </c>
      <c r="L246" s="496">
        <f>+(H246/K246)*((ROUND(((J246/I246)+1),0)))</f>
        <v>60</v>
      </c>
      <c r="M246" s="498">
        <f>ROUND(L246,2)</f>
        <v>60</v>
      </c>
      <c r="N246" s="464"/>
    </row>
    <row r="247" spans="1:16" ht="30" customHeight="1">
      <c r="A247" s="464"/>
      <c r="B247" s="826"/>
      <c r="C247" s="827"/>
      <c r="D247" s="827"/>
      <c r="E247" s="827"/>
      <c r="F247" s="828"/>
      <c r="G247" s="463" t="s">
        <v>300</v>
      </c>
      <c r="H247" s="499">
        <v>20</v>
      </c>
      <c r="I247" s="500">
        <v>0.8</v>
      </c>
      <c r="J247" s="499">
        <v>2.2999999999999998</v>
      </c>
      <c r="K247" s="501">
        <v>3</v>
      </c>
      <c r="L247" s="500">
        <f>+(H247/K247)*((ROUND(((J247/I247)+1),0)))</f>
        <v>26.666666666666668</v>
      </c>
      <c r="M247" s="503">
        <f>ROUND(L247,2)</f>
        <v>26.67</v>
      </c>
      <c r="N247" s="464"/>
      <c r="P247" s="543"/>
    </row>
    <row r="248" spans="1:16" ht="24" customHeight="1">
      <c r="A248" s="464"/>
      <c r="B248" s="826"/>
      <c r="C248" s="827"/>
      <c r="D248" s="827"/>
      <c r="E248" s="827"/>
      <c r="F248" s="828"/>
      <c r="G248" s="463"/>
      <c r="H248" s="466"/>
      <c r="I248" s="466"/>
      <c r="J248" s="466"/>
      <c r="K248" s="466"/>
      <c r="L248" s="468"/>
      <c r="M248" s="469"/>
      <c r="N248" s="464"/>
    </row>
    <row r="249" spans="1:16" ht="24" customHeight="1">
      <c r="A249" s="464"/>
      <c r="B249" s="826"/>
      <c r="C249" s="827"/>
      <c r="D249" s="827"/>
      <c r="E249" s="827"/>
      <c r="F249" s="828"/>
      <c r="G249" s="463"/>
      <c r="H249" s="466"/>
      <c r="I249" s="466"/>
      <c r="J249" s="466"/>
      <c r="K249" s="466"/>
      <c r="L249" s="468"/>
      <c r="M249" s="469"/>
      <c r="N249" s="464"/>
    </row>
    <row r="250" spans="1:16" ht="24" customHeight="1">
      <c r="A250" s="464"/>
      <c r="B250" s="826"/>
      <c r="C250" s="827"/>
      <c r="D250" s="827"/>
      <c r="E250" s="827"/>
      <c r="F250" s="828"/>
      <c r="G250" s="463"/>
      <c r="H250" s="466"/>
      <c r="I250" s="466"/>
      <c r="J250" s="466"/>
      <c r="K250" s="466"/>
      <c r="L250" s="468"/>
      <c r="M250" s="469"/>
      <c r="N250" s="464"/>
    </row>
    <row r="251" spans="1:16" ht="24" customHeight="1">
      <c r="A251" s="464"/>
      <c r="B251" s="826"/>
      <c r="C251" s="827"/>
      <c r="D251" s="827"/>
      <c r="E251" s="827"/>
      <c r="F251" s="828"/>
      <c r="G251" s="470"/>
      <c r="H251" s="466"/>
      <c r="I251" s="466"/>
      <c r="J251" s="466"/>
      <c r="K251" s="466"/>
      <c r="L251" s="468"/>
      <c r="M251" s="469"/>
      <c r="N251" s="464"/>
    </row>
    <row r="252" spans="1:16" ht="24" customHeight="1" thickBot="1">
      <c r="A252" s="464"/>
      <c r="B252" s="829"/>
      <c r="C252" s="830"/>
      <c r="D252" s="830"/>
      <c r="E252" s="830"/>
      <c r="F252" s="831"/>
      <c r="G252" s="471"/>
      <c r="H252" s="466"/>
      <c r="I252" s="466"/>
      <c r="J252" s="466"/>
      <c r="K252" s="466"/>
      <c r="L252" s="468"/>
      <c r="M252" s="469"/>
      <c r="N252" s="464"/>
    </row>
    <row r="253" spans="1:16" ht="30" customHeight="1" thickBot="1">
      <c r="B253" s="841" t="s">
        <v>215</v>
      </c>
      <c r="C253" s="842"/>
      <c r="D253" s="843" t="s">
        <v>236</v>
      </c>
      <c r="E253" s="844"/>
      <c r="F253" s="845"/>
      <c r="G253" s="846" t="s">
        <v>216</v>
      </c>
      <c r="H253" s="846"/>
      <c r="I253" s="846"/>
      <c r="J253" s="846"/>
      <c r="K253" s="846"/>
      <c r="L253" s="846"/>
      <c r="M253" s="472">
        <f>ROUND(SUM(M246:M252),0)</f>
        <v>87</v>
      </c>
    </row>
    <row r="254" spans="1:16" ht="24" customHeight="1">
      <c r="B254" s="473"/>
      <c r="C254" s="474"/>
      <c r="D254" s="474"/>
      <c r="E254" s="474"/>
      <c r="F254" s="474"/>
      <c r="G254" s="475"/>
      <c r="H254" s="473"/>
      <c r="I254" s="474"/>
      <c r="J254" s="474"/>
      <c r="K254" s="474"/>
      <c r="L254" s="474"/>
      <c r="M254" s="475"/>
    </row>
    <row r="255" spans="1:16" ht="24" customHeight="1">
      <c r="B255" s="75" t="s">
        <v>217</v>
      </c>
      <c r="C255" s="476"/>
      <c r="D255" s="476"/>
      <c r="E255" s="476"/>
      <c r="F255" s="476"/>
      <c r="G255" s="477"/>
      <c r="H255" s="478" t="s">
        <v>218</v>
      </c>
      <c r="I255" s="476"/>
      <c r="J255" s="476"/>
      <c r="K255" s="476"/>
      <c r="L255" s="476"/>
      <c r="M255" s="477"/>
    </row>
    <row r="256" spans="1:16" ht="24" customHeight="1">
      <c r="B256" s="479"/>
      <c r="C256" s="480"/>
      <c r="D256" s="480"/>
      <c r="E256" s="481"/>
      <c r="F256" s="481"/>
      <c r="G256" s="482"/>
      <c r="H256" s="483"/>
      <c r="I256" s="476"/>
      <c r="J256" s="476"/>
      <c r="K256" s="476"/>
      <c r="L256" s="476"/>
      <c r="M256" s="477"/>
    </row>
    <row r="257" spans="1:14" ht="24" customHeight="1">
      <c r="B257" s="805" t="s">
        <v>219</v>
      </c>
      <c r="C257" s="806"/>
      <c r="D257" s="806"/>
      <c r="E257" s="806"/>
      <c r="F257" s="806"/>
      <c r="G257" s="807"/>
      <c r="H257" s="808" t="s">
        <v>219</v>
      </c>
      <c r="I257" s="809"/>
      <c r="J257" s="809"/>
      <c r="K257" s="809"/>
      <c r="L257" s="809"/>
      <c r="M257" s="810"/>
    </row>
    <row r="258" spans="1:14" ht="24" customHeight="1">
      <c r="B258" s="811" t="s">
        <v>317</v>
      </c>
      <c r="C258" s="812"/>
      <c r="D258" s="812"/>
      <c r="E258" s="812"/>
      <c r="F258" s="812"/>
      <c r="G258" s="813"/>
      <c r="H258" s="811" t="s">
        <v>209</v>
      </c>
      <c r="I258" s="812"/>
      <c r="J258" s="812"/>
      <c r="K258" s="812"/>
      <c r="L258" s="812"/>
      <c r="M258" s="813"/>
    </row>
    <row r="259" spans="1:14" ht="24" customHeight="1">
      <c r="B259" s="814" t="s">
        <v>318</v>
      </c>
      <c r="C259" s="815"/>
      <c r="D259" s="815"/>
      <c r="E259" s="815"/>
      <c r="F259" s="815"/>
      <c r="G259" s="816"/>
      <c r="H259" s="814" t="s">
        <v>220</v>
      </c>
      <c r="I259" s="815"/>
      <c r="J259" s="815"/>
      <c r="K259" s="815"/>
      <c r="L259" s="815"/>
      <c r="M259" s="816"/>
    </row>
    <row r="260" spans="1:14" ht="24" customHeight="1" thickBot="1">
      <c r="B260" s="817"/>
      <c r="C260" s="818"/>
      <c r="D260" s="818"/>
      <c r="E260" s="818"/>
      <c r="F260" s="818"/>
      <c r="G260" s="819"/>
      <c r="H260" s="820" t="s">
        <v>221</v>
      </c>
      <c r="I260" s="821"/>
      <c r="J260" s="821"/>
      <c r="K260" s="821"/>
      <c r="L260" s="821"/>
      <c r="M260" s="822"/>
    </row>
    <row r="261" spans="1:14">
      <c r="B261" s="484"/>
      <c r="C261" s="484"/>
      <c r="D261" s="484"/>
      <c r="E261" s="484"/>
      <c r="F261" s="484"/>
      <c r="G261" s="484"/>
      <c r="H261" s="484"/>
      <c r="I261" s="484"/>
      <c r="J261" s="484"/>
      <c r="K261" s="484"/>
      <c r="L261" s="484"/>
      <c r="M261" s="484"/>
    </row>
    <row r="262" spans="1:14" ht="13.5" customHeight="1" thickBot="1"/>
    <row r="263" spans="1:14" ht="30" customHeight="1">
      <c r="B263" s="847"/>
      <c r="C263" s="848"/>
      <c r="D263" s="853" t="s">
        <v>210</v>
      </c>
      <c r="E263" s="854"/>
      <c r="F263" s="854"/>
      <c r="G263" s="854"/>
      <c r="H263" s="854"/>
      <c r="I263" s="854"/>
      <c r="J263" s="854"/>
      <c r="K263" s="855"/>
      <c r="L263" s="859" t="s">
        <v>211</v>
      </c>
      <c r="M263" s="860"/>
    </row>
    <row r="264" spans="1:14" ht="30" customHeight="1" thickBot="1">
      <c r="B264" s="849"/>
      <c r="C264" s="850"/>
      <c r="D264" s="856"/>
      <c r="E264" s="857"/>
      <c r="F264" s="857"/>
      <c r="G264" s="857"/>
      <c r="H264" s="857"/>
      <c r="I264" s="857"/>
      <c r="J264" s="857"/>
      <c r="K264" s="858"/>
      <c r="L264" s="861"/>
      <c r="M264" s="862"/>
    </row>
    <row r="265" spans="1:14" ht="30" customHeight="1">
      <c r="B265" s="849"/>
      <c r="C265" s="850"/>
      <c r="D265" s="853" t="s">
        <v>212</v>
      </c>
      <c r="E265" s="854"/>
      <c r="F265" s="854"/>
      <c r="G265" s="854"/>
      <c r="H265" s="854"/>
      <c r="I265" s="854"/>
      <c r="J265" s="854"/>
      <c r="K265" s="855"/>
      <c r="L265" s="863" t="s">
        <v>213</v>
      </c>
      <c r="M265" s="864"/>
    </row>
    <row r="266" spans="1:14" ht="30" customHeight="1" thickBot="1">
      <c r="B266" s="851"/>
      <c r="C266" s="852"/>
      <c r="D266" s="856"/>
      <c r="E266" s="857"/>
      <c r="F266" s="857"/>
      <c r="G266" s="857"/>
      <c r="H266" s="857"/>
      <c r="I266" s="857"/>
      <c r="J266" s="857"/>
      <c r="K266" s="858"/>
      <c r="L266" s="865"/>
      <c r="M266" s="866"/>
    </row>
    <row r="267" spans="1:14" ht="24" customHeight="1" thickBot="1">
      <c r="B267" s="867" t="s">
        <v>214</v>
      </c>
      <c r="C267" s="868"/>
      <c r="D267" s="868"/>
      <c r="E267" s="868"/>
      <c r="F267" s="868"/>
      <c r="G267" s="868"/>
      <c r="H267" s="868"/>
      <c r="I267" s="868"/>
      <c r="J267" s="868"/>
      <c r="K267" s="868"/>
      <c r="L267" s="868"/>
      <c r="M267" s="869"/>
    </row>
    <row r="268" spans="1:14" ht="24" customHeight="1">
      <c r="B268" s="870" t="str">
        <f>+B7</f>
        <v>OBJETO: MEJORAMIENTO DE LA TRANSITABILIDAD EN CAMINOS ANCESTRALES DE LA COMUNIDAD DE AGUABLANCA MEDIANTE EL MANTENIMIENTO DE DOS PUENTES PEATONALES EN EL RESGUARDO INDÍGENA UNIDO U'WA.</v>
      </c>
      <c r="C268" s="871"/>
      <c r="D268" s="871"/>
      <c r="E268" s="871"/>
      <c r="F268" s="871"/>
      <c r="G268" s="871"/>
      <c r="H268" s="871"/>
      <c r="I268" s="871"/>
      <c r="J268" s="871"/>
      <c r="K268" s="871"/>
      <c r="L268" s="871"/>
      <c r="M268" s="872"/>
    </row>
    <row r="269" spans="1:14" ht="24" customHeight="1" thickBot="1">
      <c r="B269" s="873"/>
      <c r="C269" s="874"/>
      <c r="D269" s="874"/>
      <c r="E269" s="874"/>
      <c r="F269" s="874"/>
      <c r="G269" s="874"/>
      <c r="H269" s="874"/>
      <c r="I269" s="874"/>
      <c r="J269" s="874"/>
      <c r="K269" s="874"/>
      <c r="L269" s="874"/>
      <c r="M269" s="875"/>
    </row>
    <row r="270" spans="1:14" ht="24" customHeight="1" thickBot="1">
      <c r="B270" s="876" t="s">
        <v>108</v>
      </c>
      <c r="C270" s="877"/>
      <c r="D270" s="877"/>
      <c r="E270" s="877"/>
      <c r="F270" s="877"/>
      <c r="G270" s="877"/>
      <c r="H270" s="877"/>
      <c r="I270" s="877"/>
      <c r="J270" s="877"/>
      <c r="K270" s="877"/>
      <c r="L270" s="877"/>
      <c r="M270" s="878"/>
    </row>
    <row r="271" spans="1:14" ht="24" customHeight="1" thickBot="1">
      <c r="A271" s="457"/>
      <c r="B271" s="455" t="s">
        <v>50</v>
      </c>
      <c r="C271" s="879" t="str">
        <f>+'PRESUPUESTO OFICIAL (Entidad.)'!E16</f>
        <v xml:space="preserve">MANTENIMIENTO DEL PUENTE </v>
      </c>
      <c r="D271" s="880"/>
      <c r="E271" s="880"/>
      <c r="F271" s="881"/>
      <c r="G271" s="885" t="str">
        <f>+'PRESUPUESTO OFICIAL (Entidad.)'!D20</f>
        <v>3.4</v>
      </c>
      <c r="H271" s="886"/>
      <c r="I271" s="886"/>
      <c r="J271" s="886"/>
      <c r="K271" s="886"/>
      <c r="L271" s="887"/>
      <c r="M271" s="456" t="s">
        <v>109</v>
      </c>
      <c r="N271" s="457"/>
    </row>
    <row r="272" spans="1:14" ht="24" customHeight="1" thickBot="1">
      <c r="A272" s="457"/>
      <c r="B272" s="458" t="str">
        <f>+'PRESUPUESTO OFICIAL (Entidad.)'!D16</f>
        <v>3.</v>
      </c>
      <c r="C272" s="882"/>
      <c r="D272" s="883"/>
      <c r="E272" s="883"/>
      <c r="F272" s="884"/>
      <c r="G272" s="888" t="str">
        <f>+'PRESUPUESTO OFICIAL (Entidad.)'!E20</f>
        <v>INSTALACIÓN DE PISO EN TABLA EN MADERA (0,20m X 0.03m X 2,30m)</v>
      </c>
      <c r="H272" s="889"/>
      <c r="I272" s="889"/>
      <c r="J272" s="889"/>
      <c r="K272" s="889"/>
      <c r="L272" s="890"/>
      <c r="M272" s="459" t="str">
        <f>+'PRESUPUESTO OFICIAL (Entidad.)'!F20</f>
        <v>UND</v>
      </c>
      <c r="N272" s="457"/>
    </row>
    <row r="273" spans="1:14" ht="24" customHeight="1">
      <c r="B273" s="823"/>
      <c r="C273" s="824"/>
      <c r="D273" s="824"/>
      <c r="E273" s="824"/>
      <c r="F273" s="825"/>
      <c r="G273" s="832" t="s">
        <v>111</v>
      </c>
      <c r="H273" s="834" t="s">
        <v>112</v>
      </c>
      <c r="I273" s="835"/>
      <c r="J273" s="836"/>
      <c r="K273" s="837" t="s">
        <v>234</v>
      </c>
      <c r="L273" s="837" t="s">
        <v>13</v>
      </c>
      <c r="M273" s="839" t="s">
        <v>114</v>
      </c>
    </row>
    <row r="274" spans="1:14" ht="40.5" customHeight="1" thickBot="1">
      <c r="B274" s="826"/>
      <c r="C274" s="827"/>
      <c r="D274" s="827"/>
      <c r="E274" s="827"/>
      <c r="F274" s="828"/>
      <c r="G274" s="833"/>
      <c r="H274" s="506" t="s">
        <v>232</v>
      </c>
      <c r="I274" s="504" t="s">
        <v>233</v>
      </c>
      <c r="J274" s="505" t="s">
        <v>303</v>
      </c>
      <c r="K274" s="838"/>
      <c r="L274" s="838"/>
      <c r="M274" s="840"/>
    </row>
    <row r="275" spans="1:14" ht="30" customHeight="1">
      <c r="A275" s="464"/>
      <c r="B275" s="826"/>
      <c r="C275" s="827"/>
      <c r="D275" s="827"/>
      <c r="E275" s="827"/>
      <c r="F275" s="828"/>
      <c r="G275" s="463" t="s">
        <v>295</v>
      </c>
      <c r="H275" s="496">
        <v>0.3</v>
      </c>
      <c r="I275" s="497">
        <v>2.2999999999999998</v>
      </c>
      <c r="J275" s="496">
        <v>2.2999999999999998</v>
      </c>
      <c r="K275" s="496">
        <v>45</v>
      </c>
      <c r="L275" s="496">
        <v>1</v>
      </c>
      <c r="M275" s="498">
        <f>ROUND(K275/H275,2)</f>
        <v>150</v>
      </c>
      <c r="N275" s="464"/>
    </row>
    <row r="276" spans="1:14" ht="30" customHeight="1">
      <c r="A276" s="464"/>
      <c r="B276" s="826"/>
      <c r="C276" s="827"/>
      <c r="D276" s="827"/>
      <c r="E276" s="827"/>
      <c r="F276" s="828"/>
      <c r="G276" s="463" t="s">
        <v>296</v>
      </c>
      <c r="H276" s="499">
        <v>0.3</v>
      </c>
      <c r="I276" s="500">
        <v>2.2999999999999998</v>
      </c>
      <c r="J276" s="499">
        <v>2.2999999999999998</v>
      </c>
      <c r="K276" s="501">
        <v>20</v>
      </c>
      <c r="L276" s="500">
        <v>1</v>
      </c>
      <c r="M276" s="503">
        <f>ROUND(K276/H276,2)</f>
        <v>66.67</v>
      </c>
      <c r="N276" s="464"/>
    </row>
    <row r="277" spans="1:14" ht="24" customHeight="1">
      <c r="A277" s="464"/>
      <c r="B277" s="826"/>
      <c r="C277" s="827"/>
      <c r="D277" s="827"/>
      <c r="E277" s="827"/>
      <c r="F277" s="828"/>
      <c r="G277" s="463"/>
      <c r="H277" s="466"/>
      <c r="I277" s="466"/>
      <c r="J277" s="466"/>
      <c r="K277" s="466"/>
      <c r="L277" s="468"/>
      <c r="M277" s="469"/>
      <c r="N277" s="464"/>
    </row>
    <row r="278" spans="1:14" ht="24" customHeight="1">
      <c r="A278" s="464"/>
      <c r="B278" s="826"/>
      <c r="C278" s="827"/>
      <c r="D278" s="827"/>
      <c r="E278" s="827"/>
      <c r="F278" s="828"/>
      <c r="G278" s="463"/>
      <c r="H278" s="466"/>
      <c r="I278" s="466"/>
      <c r="J278" s="466"/>
      <c r="K278" s="466"/>
      <c r="L278" s="468"/>
      <c r="M278" s="469"/>
      <c r="N278" s="464"/>
    </row>
    <row r="279" spans="1:14" ht="24" customHeight="1">
      <c r="A279" s="464"/>
      <c r="B279" s="826"/>
      <c r="C279" s="827"/>
      <c r="D279" s="827"/>
      <c r="E279" s="827"/>
      <c r="F279" s="828"/>
      <c r="G279" s="463"/>
      <c r="H279" s="466"/>
      <c r="I279" s="466"/>
      <c r="J279" s="466"/>
      <c r="K279" s="466"/>
      <c r="L279" s="468"/>
      <c r="M279" s="469"/>
      <c r="N279" s="464"/>
    </row>
    <row r="280" spans="1:14" ht="24" customHeight="1">
      <c r="A280" s="464"/>
      <c r="B280" s="826"/>
      <c r="C280" s="827"/>
      <c r="D280" s="827"/>
      <c r="E280" s="827"/>
      <c r="F280" s="828"/>
      <c r="G280" s="470"/>
      <c r="H280" s="466"/>
      <c r="I280" s="466"/>
      <c r="J280" s="466"/>
      <c r="K280" s="466"/>
      <c r="L280" s="468"/>
      <c r="M280" s="469"/>
      <c r="N280" s="464"/>
    </row>
    <row r="281" spans="1:14" ht="24" customHeight="1" thickBot="1">
      <c r="A281" s="464"/>
      <c r="B281" s="829"/>
      <c r="C281" s="830"/>
      <c r="D281" s="830"/>
      <c r="E281" s="830"/>
      <c r="F281" s="831"/>
      <c r="G281" s="471"/>
      <c r="H281" s="466"/>
      <c r="I281" s="466"/>
      <c r="J281" s="466"/>
      <c r="K281" s="466"/>
      <c r="L281" s="468"/>
      <c r="M281" s="469"/>
      <c r="N281" s="464"/>
    </row>
    <row r="282" spans="1:14" ht="30" customHeight="1" thickBot="1">
      <c r="B282" s="841" t="s">
        <v>215</v>
      </c>
      <c r="C282" s="842"/>
      <c r="D282" s="843" t="s">
        <v>224</v>
      </c>
      <c r="E282" s="844"/>
      <c r="F282" s="845"/>
      <c r="G282" s="846" t="s">
        <v>216</v>
      </c>
      <c r="H282" s="846"/>
      <c r="I282" s="846"/>
      <c r="J282" s="846"/>
      <c r="K282" s="846"/>
      <c r="L282" s="846"/>
      <c r="M282" s="472">
        <f>ROUND(SUM(M275:M281),0)</f>
        <v>217</v>
      </c>
    </row>
    <row r="283" spans="1:14" ht="24" customHeight="1">
      <c r="B283" s="473"/>
      <c r="C283" s="474"/>
      <c r="D283" s="474"/>
      <c r="E283" s="474"/>
      <c r="F283" s="474"/>
      <c r="G283" s="475"/>
      <c r="H283" s="473"/>
      <c r="I283" s="474"/>
      <c r="J283" s="474"/>
      <c r="K283" s="474"/>
      <c r="L283" s="474"/>
      <c r="M283" s="475"/>
    </row>
    <row r="284" spans="1:14" ht="24" customHeight="1">
      <c r="B284" s="75" t="s">
        <v>217</v>
      </c>
      <c r="C284" s="476"/>
      <c r="D284" s="476"/>
      <c r="E284" s="476"/>
      <c r="F284" s="476"/>
      <c r="G284" s="477"/>
      <c r="H284" s="478" t="s">
        <v>218</v>
      </c>
      <c r="I284" s="476"/>
      <c r="J284" s="476"/>
      <c r="K284" s="476"/>
      <c r="L284" s="476"/>
      <c r="M284" s="477"/>
    </row>
    <row r="285" spans="1:14" ht="24" customHeight="1">
      <c r="B285" s="479"/>
      <c r="C285" s="480"/>
      <c r="D285" s="480"/>
      <c r="E285" s="481"/>
      <c r="F285" s="481"/>
      <c r="G285" s="482"/>
      <c r="H285" s="483"/>
      <c r="I285" s="476"/>
      <c r="J285" s="476"/>
      <c r="K285" s="476"/>
      <c r="L285" s="476"/>
      <c r="M285" s="477"/>
    </row>
    <row r="286" spans="1:14" ht="24" customHeight="1">
      <c r="B286" s="805" t="s">
        <v>219</v>
      </c>
      <c r="C286" s="806"/>
      <c r="D286" s="806"/>
      <c r="E286" s="806"/>
      <c r="F286" s="806"/>
      <c r="G286" s="807"/>
      <c r="H286" s="808" t="s">
        <v>219</v>
      </c>
      <c r="I286" s="809"/>
      <c r="J286" s="809"/>
      <c r="K286" s="809"/>
      <c r="L286" s="809"/>
      <c r="M286" s="810"/>
    </row>
    <row r="287" spans="1:14" ht="24" customHeight="1">
      <c r="B287" s="811" t="s">
        <v>317</v>
      </c>
      <c r="C287" s="812"/>
      <c r="D287" s="812"/>
      <c r="E287" s="812"/>
      <c r="F287" s="812"/>
      <c r="G287" s="813"/>
      <c r="H287" s="811" t="s">
        <v>209</v>
      </c>
      <c r="I287" s="812"/>
      <c r="J287" s="812"/>
      <c r="K287" s="812"/>
      <c r="L287" s="812"/>
      <c r="M287" s="813"/>
    </row>
    <row r="288" spans="1:14" ht="24" customHeight="1">
      <c r="B288" s="814" t="s">
        <v>318</v>
      </c>
      <c r="C288" s="815"/>
      <c r="D288" s="815"/>
      <c r="E288" s="815"/>
      <c r="F288" s="815"/>
      <c r="G288" s="816"/>
      <c r="H288" s="814" t="s">
        <v>220</v>
      </c>
      <c r="I288" s="815"/>
      <c r="J288" s="815"/>
      <c r="K288" s="815"/>
      <c r="L288" s="815"/>
      <c r="M288" s="816"/>
    </row>
    <row r="289" spans="1:14" ht="24" customHeight="1" thickBot="1">
      <c r="B289" s="817"/>
      <c r="C289" s="818"/>
      <c r="D289" s="818"/>
      <c r="E289" s="818"/>
      <c r="F289" s="818"/>
      <c r="G289" s="819"/>
      <c r="H289" s="820" t="s">
        <v>221</v>
      </c>
      <c r="I289" s="821"/>
      <c r="J289" s="821"/>
      <c r="K289" s="821"/>
      <c r="L289" s="821"/>
      <c r="M289" s="822"/>
    </row>
    <row r="290" spans="1:14">
      <c r="B290" s="484"/>
      <c r="C290" s="484"/>
      <c r="D290" s="484"/>
      <c r="E290" s="484"/>
      <c r="F290" s="484"/>
      <c r="G290" s="484"/>
      <c r="H290" s="484"/>
      <c r="I290" s="484"/>
      <c r="J290" s="484"/>
      <c r="K290" s="484"/>
      <c r="L290" s="484"/>
      <c r="M290" s="484"/>
    </row>
    <row r="291" spans="1:14" ht="13.5" customHeight="1" thickBot="1"/>
    <row r="292" spans="1:14" ht="30" customHeight="1">
      <c r="B292" s="847"/>
      <c r="C292" s="848"/>
      <c r="D292" s="853" t="s">
        <v>210</v>
      </c>
      <c r="E292" s="854"/>
      <c r="F292" s="854"/>
      <c r="G292" s="854"/>
      <c r="H292" s="854"/>
      <c r="I292" s="854"/>
      <c r="J292" s="854"/>
      <c r="K292" s="855"/>
      <c r="L292" s="859" t="s">
        <v>211</v>
      </c>
      <c r="M292" s="860"/>
    </row>
    <row r="293" spans="1:14" ht="30" customHeight="1" thickBot="1">
      <c r="B293" s="849"/>
      <c r="C293" s="850"/>
      <c r="D293" s="856"/>
      <c r="E293" s="857"/>
      <c r="F293" s="857"/>
      <c r="G293" s="857"/>
      <c r="H293" s="857"/>
      <c r="I293" s="857"/>
      <c r="J293" s="857"/>
      <c r="K293" s="858"/>
      <c r="L293" s="861"/>
      <c r="M293" s="862"/>
    </row>
    <row r="294" spans="1:14" ht="30" customHeight="1">
      <c r="B294" s="849"/>
      <c r="C294" s="850"/>
      <c r="D294" s="853" t="s">
        <v>212</v>
      </c>
      <c r="E294" s="854"/>
      <c r="F294" s="854"/>
      <c r="G294" s="854"/>
      <c r="H294" s="854"/>
      <c r="I294" s="854"/>
      <c r="J294" s="854"/>
      <c r="K294" s="855"/>
      <c r="L294" s="863" t="s">
        <v>213</v>
      </c>
      <c r="M294" s="864"/>
    </row>
    <row r="295" spans="1:14" ht="30" customHeight="1" thickBot="1">
      <c r="B295" s="851"/>
      <c r="C295" s="852"/>
      <c r="D295" s="856"/>
      <c r="E295" s="857"/>
      <c r="F295" s="857"/>
      <c r="G295" s="857"/>
      <c r="H295" s="857"/>
      <c r="I295" s="857"/>
      <c r="J295" s="857"/>
      <c r="K295" s="858"/>
      <c r="L295" s="865"/>
      <c r="M295" s="866"/>
    </row>
    <row r="296" spans="1:14" ht="24" customHeight="1" thickBot="1">
      <c r="B296" s="867" t="s">
        <v>214</v>
      </c>
      <c r="C296" s="868"/>
      <c r="D296" s="868"/>
      <c r="E296" s="868"/>
      <c r="F296" s="868"/>
      <c r="G296" s="868"/>
      <c r="H296" s="868"/>
      <c r="I296" s="868"/>
      <c r="J296" s="868"/>
      <c r="K296" s="868"/>
      <c r="L296" s="868"/>
      <c r="M296" s="869"/>
    </row>
    <row r="297" spans="1:14" ht="24" customHeight="1">
      <c r="B297" s="870" t="str">
        <f>+B7</f>
        <v>OBJETO: MEJORAMIENTO DE LA TRANSITABILIDAD EN CAMINOS ANCESTRALES DE LA COMUNIDAD DE AGUABLANCA MEDIANTE EL MANTENIMIENTO DE DOS PUENTES PEATONALES EN EL RESGUARDO INDÍGENA UNIDO U'WA.</v>
      </c>
      <c r="C297" s="871"/>
      <c r="D297" s="871"/>
      <c r="E297" s="871"/>
      <c r="F297" s="871"/>
      <c r="G297" s="871"/>
      <c r="H297" s="871"/>
      <c r="I297" s="871"/>
      <c r="J297" s="871"/>
      <c r="K297" s="871"/>
      <c r="L297" s="871"/>
      <c r="M297" s="872"/>
    </row>
    <row r="298" spans="1:14" ht="24" customHeight="1" thickBot="1">
      <c r="B298" s="873"/>
      <c r="C298" s="874"/>
      <c r="D298" s="874"/>
      <c r="E298" s="874"/>
      <c r="F298" s="874"/>
      <c r="G298" s="874"/>
      <c r="H298" s="874"/>
      <c r="I298" s="874"/>
      <c r="J298" s="874"/>
      <c r="K298" s="874"/>
      <c r="L298" s="874"/>
      <c r="M298" s="875"/>
    </row>
    <row r="299" spans="1:14" ht="24" customHeight="1" thickBot="1">
      <c r="B299" s="876" t="s">
        <v>108</v>
      </c>
      <c r="C299" s="877"/>
      <c r="D299" s="877"/>
      <c r="E299" s="877"/>
      <c r="F299" s="877"/>
      <c r="G299" s="877"/>
      <c r="H299" s="877"/>
      <c r="I299" s="877"/>
      <c r="J299" s="877"/>
      <c r="K299" s="877"/>
      <c r="L299" s="877"/>
      <c r="M299" s="878"/>
    </row>
    <row r="300" spans="1:14" ht="24" customHeight="1" thickBot="1">
      <c r="A300" s="457"/>
      <c r="B300" s="455" t="s">
        <v>50</v>
      </c>
      <c r="C300" s="879" t="str">
        <f>+'PRESUPUESTO OFICIAL (Entidad.)'!E16</f>
        <v xml:space="preserve">MANTENIMIENTO DEL PUENTE </v>
      </c>
      <c r="D300" s="880"/>
      <c r="E300" s="880"/>
      <c r="F300" s="881"/>
      <c r="G300" s="885" t="str">
        <f>+'PRESUPUESTO OFICIAL (Entidad.)'!D21</f>
        <v>3.5</v>
      </c>
      <c r="H300" s="886"/>
      <c r="I300" s="886"/>
      <c r="J300" s="886"/>
      <c r="K300" s="886"/>
      <c r="L300" s="887"/>
      <c r="M300" s="456" t="s">
        <v>109</v>
      </c>
      <c r="N300" s="457"/>
    </row>
    <row r="301" spans="1:14" ht="24" customHeight="1" thickBot="1">
      <c r="A301" s="457"/>
      <c r="B301" s="458" t="str">
        <f>+'PRESUPUESTO OFICIAL (Entidad.)'!D16</f>
        <v>3.</v>
      </c>
      <c r="C301" s="882"/>
      <c r="D301" s="883"/>
      <c r="E301" s="883"/>
      <c r="F301" s="884"/>
      <c r="G301" s="888" t="str">
        <f>+'PRESUPUESTO OFICIAL (Entidad.)'!E21</f>
        <v>REPOSICIÓN DE PENDOLONES EN VARILLA LISA DE ACERO LONG. PROM= 2,5 MTS</v>
      </c>
      <c r="H301" s="889"/>
      <c r="I301" s="889"/>
      <c r="J301" s="889"/>
      <c r="K301" s="889"/>
      <c r="L301" s="890"/>
      <c r="M301" s="459" t="str">
        <f>+'PRESUPUESTO OFICIAL (Entidad.)'!F21</f>
        <v>UND</v>
      </c>
      <c r="N301" s="457"/>
    </row>
    <row r="302" spans="1:14" ht="24" customHeight="1">
      <c r="B302" s="823"/>
      <c r="C302" s="824"/>
      <c r="D302" s="824"/>
      <c r="E302" s="824"/>
      <c r="F302" s="825"/>
      <c r="G302" s="832" t="s">
        <v>111</v>
      </c>
      <c r="H302" s="834" t="s">
        <v>112</v>
      </c>
      <c r="I302" s="835"/>
      <c r="J302" s="836"/>
      <c r="K302" s="837" t="s">
        <v>113</v>
      </c>
      <c r="L302" s="837" t="s">
        <v>13</v>
      </c>
      <c r="M302" s="839" t="s">
        <v>114</v>
      </c>
    </row>
    <row r="303" spans="1:14" ht="25.5" customHeight="1" thickBot="1">
      <c r="B303" s="826"/>
      <c r="C303" s="827"/>
      <c r="D303" s="827"/>
      <c r="E303" s="827"/>
      <c r="F303" s="828"/>
      <c r="G303" s="833"/>
      <c r="H303" s="509" t="s">
        <v>115</v>
      </c>
      <c r="I303" s="510" t="s">
        <v>116</v>
      </c>
      <c r="J303" s="511" t="s">
        <v>117</v>
      </c>
      <c r="K303" s="838"/>
      <c r="L303" s="838"/>
      <c r="M303" s="840"/>
    </row>
    <row r="304" spans="1:14" ht="30" customHeight="1">
      <c r="A304" s="464"/>
      <c r="B304" s="826"/>
      <c r="C304" s="827"/>
      <c r="D304" s="827"/>
      <c r="E304" s="827"/>
      <c r="F304" s="828"/>
      <c r="G304" s="463" t="s">
        <v>305</v>
      </c>
      <c r="H304" s="496">
        <v>2.5</v>
      </c>
      <c r="I304" s="497"/>
      <c r="J304" s="496"/>
      <c r="K304" s="496"/>
      <c r="L304" s="496">
        <v>30</v>
      </c>
      <c r="M304" s="498">
        <f>+L304</f>
        <v>30</v>
      </c>
      <c r="N304" s="464"/>
    </row>
    <row r="305" spans="1:14" ht="30" customHeight="1">
      <c r="A305" s="464"/>
      <c r="B305" s="826"/>
      <c r="C305" s="827"/>
      <c r="D305" s="827"/>
      <c r="E305" s="827"/>
      <c r="F305" s="828"/>
      <c r="G305" s="463" t="s">
        <v>306</v>
      </c>
      <c r="H305" s="466">
        <v>2.5</v>
      </c>
      <c r="I305" s="468"/>
      <c r="J305" s="466"/>
      <c r="K305" s="467"/>
      <c r="L305" s="468">
        <v>8</v>
      </c>
      <c r="M305" s="503">
        <f>+L305</f>
        <v>8</v>
      </c>
      <c r="N305" s="464"/>
    </row>
    <row r="306" spans="1:14" ht="24" customHeight="1">
      <c r="A306" s="464"/>
      <c r="B306" s="826"/>
      <c r="C306" s="827"/>
      <c r="D306" s="827"/>
      <c r="E306" s="827"/>
      <c r="F306" s="828"/>
      <c r="G306" s="463"/>
      <c r="H306" s="466"/>
      <c r="I306" s="466"/>
      <c r="J306" s="466"/>
      <c r="K306" s="466"/>
      <c r="L306" s="468"/>
      <c r="M306" s="469"/>
      <c r="N306" s="464"/>
    </row>
    <row r="307" spans="1:14" ht="24" customHeight="1">
      <c r="A307" s="464"/>
      <c r="B307" s="826"/>
      <c r="C307" s="827"/>
      <c r="D307" s="827"/>
      <c r="E307" s="827"/>
      <c r="F307" s="828"/>
      <c r="G307" s="463"/>
      <c r="H307" s="466"/>
      <c r="I307" s="466"/>
      <c r="J307" s="466"/>
      <c r="K307" s="466"/>
      <c r="L307" s="468"/>
      <c r="M307" s="469"/>
      <c r="N307" s="464"/>
    </row>
    <row r="308" spans="1:14" ht="24" customHeight="1">
      <c r="A308" s="464"/>
      <c r="B308" s="826"/>
      <c r="C308" s="827"/>
      <c r="D308" s="827"/>
      <c r="E308" s="827"/>
      <c r="F308" s="828"/>
      <c r="G308" s="463"/>
      <c r="H308" s="466"/>
      <c r="I308" s="466"/>
      <c r="J308" s="466"/>
      <c r="K308" s="466"/>
      <c r="L308" s="468"/>
      <c r="M308" s="469"/>
      <c r="N308" s="464"/>
    </row>
    <row r="309" spans="1:14" ht="24" customHeight="1">
      <c r="A309" s="464"/>
      <c r="B309" s="826"/>
      <c r="C309" s="827"/>
      <c r="D309" s="827"/>
      <c r="E309" s="827"/>
      <c r="F309" s="828"/>
      <c r="G309" s="470"/>
      <c r="H309" s="466"/>
      <c r="I309" s="466"/>
      <c r="J309" s="466"/>
      <c r="K309" s="466"/>
      <c r="L309" s="468"/>
      <c r="M309" s="469"/>
      <c r="N309" s="464"/>
    </row>
    <row r="310" spans="1:14" ht="24" customHeight="1" thickBot="1">
      <c r="A310" s="464"/>
      <c r="B310" s="829"/>
      <c r="C310" s="830"/>
      <c r="D310" s="830"/>
      <c r="E310" s="830"/>
      <c r="F310" s="831"/>
      <c r="G310" s="471"/>
      <c r="H310" s="466"/>
      <c r="I310" s="466"/>
      <c r="J310" s="466"/>
      <c r="K310" s="466"/>
      <c r="L310" s="468"/>
      <c r="M310" s="469"/>
      <c r="N310" s="464"/>
    </row>
    <row r="311" spans="1:14" ht="30" customHeight="1" thickBot="1">
      <c r="B311" s="841" t="s">
        <v>215</v>
      </c>
      <c r="C311" s="842"/>
      <c r="D311" s="843" t="s">
        <v>224</v>
      </c>
      <c r="E311" s="844"/>
      <c r="F311" s="845"/>
      <c r="G311" s="846" t="s">
        <v>216</v>
      </c>
      <c r="H311" s="846"/>
      <c r="I311" s="846"/>
      <c r="J311" s="846"/>
      <c r="K311" s="846"/>
      <c r="L311" s="846"/>
      <c r="M311" s="472">
        <f>ROUND(SUM(M304:M310),2)</f>
        <v>38</v>
      </c>
    </row>
    <row r="312" spans="1:14" ht="24" customHeight="1">
      <c r="B312" s="473"/>
      <c r="C312" s="474"/>
      <c r="D312" s="474"/>
      <c r="E312" s="474"/>
      <c r="F312" s="474"/>
      <c r="G312" s="475"/>
      <c r="H312" s="473"/>
      <c r="I312" s="474"/>
      <c r="J312" s="474"/>
      <c r="K312" s="474"/>
      <c r="L312" s="474"/>
      <c r="M312" s="475"/>
    </row>
    <row r="313" spans="1:14" ht="24" customHeight="1">
      <c r="B313" s="75" t="s">
        <v>217</v>
      </c>
      <c r="C313" s="476"/>
      <c r="D313" s="476"/>
      <c r="E313" s="476"/>
      <c r="F313" s="476"/>
      <c r="G313" s="477"/>
      <c r="H313" s="478" t="s">
        <v>218</v>
      </c>
      <c r="I313" s="476"/>
      <c r="J313" s="476"/>
      <c r="K313" s="476"/>
      <c r="L313" s="476"/>
      <c r="M313" s="477"/>
    </row>
    <row r="314" spans="1:14" ht="24" customHeight="1">
      <c r="B314" s="479"/>
      <c r="C314" s="480"/>
      <c r="D314" s="480"/>
      <c r="E314" s="481"/>
      <c r="F314" s="481"/>
      <c r="G314" s="482"/>
      <c r="H314" s="483"/>
      <c r="I314" s="476"/>
      <c r="J314" s="476"/>
      <c r="K314" s="476"/>
      <c r="L314" s="476"/>
      <c r="M314" s="477"/>
    </row>
    <row r="315" spans="1:14" ht="24" customHeight="1">
      <c r="B315" s="805" t="s">
        <v>219</v>
      </c>
      <c r="C315" s="806"/>
      <c r="D315" s="806"/>
      <c r="E315" s="806"/>
      <c r="F315" s="806"/>
      <c r="G315" s="807"/>
      <c r="H315" s="808" t="s">
        <v>219</v>
      </c>
      <c r="I315" s="809"/>
      <c r="J315" s="809"/>
      <c r="K315" s="809"/>
      <c r="L315" s="809"/>
      <c r="M315" s="810"/>
    </row>
    <row r="316" spans="1:14" ht="24" customHeight="1">
      <c r="B316" s="811" t="s">
        <v>317</v>
      </c>
      <c r="C316" s="812"/>
      <c r="D316" s="812"/>
      <c r="E316" s="812"/>
      <c r="F316" s="812"/>
      <c r="G316" s="813"/>
      <c r="H316" s="811" t="s">
        <v>209</v>
      </c>
      <c r="I316" s="812"/>
      <c r="J316" s="812"/>
      <c r="K316" s="812"/>
      <c r="L316" s="812"/>
      <c r="M316" s="813"/>
    </row>
    <row r="317" spans="1:14" ht="24" customHeight="1">
      <c r="B317" s="814" t="s">
        <v>318</v>
      </c>
      <c r="C317" s="815"/>
      <c r="D317" s="815"/>
      <c r="E317" s="815"/>
      <c r="F317" s="815"/>
      <c r="G317" s="816"/>
      <c r="H317" s="814" t="s">
        <v>220</v>
      </c>
      <c r="I317" s="815"/>
      <c r="J317" s="815"/>
      <c r="K317" s="815"/>
      <c r="L317" s="815"/>
      <c r="M317" s="816"/>
    </row>
    <row r="318" spans="1:14" ht="24" customHeight="1" thickBot="1">
      <c r="B318" s="817"/>
      <c r="C318" s="818"/>
      <c r="D318" s="818"/>
      <c r="E318" s="818"/>
      <c r="F318" s="818"/>
      <c r="G318" s="819"/>
      <c r="H318" s="820" t="s">
        <v>221</v>
      </c>
      <c r="I318" s="821"/>
      <c r="J318" s="821"/>
      <c r="K318" s="821"/>
      <c r="L318" s="821"/>
      <c r="M318" s="822"/>
    </row>
    <row r="319" spans="1:14">
      <c r="B319" s="484"/>
      <c r="C319" s="484"/>
      <c r="D319" s="484"/>
      <c r="E319" s="484"/>
      <c r="F319" s="484"/>
      <c r="G319" s="484"/>
      <c r="H319" s="484"/>
      <c r="I319" s="484"/>
      <c r="J319" s="484"/>
      <c r="K319" s="484"/>
      <c r="L319" s="484"/>
      <c r="M319" s="484"/>
    </row>
    <row r="320" spans="1:14" ht="13.5" customHeight="1" thickBot="1"/>
    <row r="321" spans="1:14" ht="30" customHeight="1">
      <c r="B321" s="847"/>
      <c r="C321" s="848"/>
      <c r="D321" s="853" t="s">
        <v>210</v>
      </c>
      <c r="E321" s="854"/>
      <c r="F321" s="854"/>
      <c r="G321" s="854"/>
      <c r="H321" s="854"/>
      <c r="I321" s="854"/>
      <c r="J321" s="854"/>
      <c r="K321" s="855"/>
      <c r="L321" s="859" t="s">
        <v>211</v>
      </c>
      <c r="M321" s="860"/>
    </row>
    <row r="322" spans="1:14" ht="30" customHeight="1" thickBot="1">
      <c r="B322" s="849"/>
      <c r="C322" s="850"/>
      <c r="D322" s="856"/>
      <c r="E322" s="857"/>
      <c r="F322" s="857"/>
      <c r="G322" s="857"/>
      <c r="H322" s="857"/>
      <c r="I322" s="857"/>
      <c r="J322" s="857"/>
      <c r="K322" s="858"/>
      <c r="L322" s="861"/>
      <c r="M322" s="862"/>
    </row>
    <row r="323" spans="1:14" ht="30" customHeight="1">
      <c r="B323" s="849"/>
      <c r="C323" s="850"/>
      <c r="D323" s="853" t="s">
        <v>212</v>
      </c>
      <c r="E323" s="854"/>
      <c r="F323" s="854"/>
      <c r="G323" s="854"/>
      <c r="H323" s="854"/>
      <c r="I323" s="854"/>
      <c r="J323" s="854"/>
      <c r="K323" s="855"/>
      <c r="L323" s="863" t="s">
        <v>213</v>
      </c>
      <c r="M323" s="864"/>
    </row>
    <row r="324" spans="1:14" ht="30" customHeight="1" thickBot="1">
      <c r="B324" s="851"/>
      <c r="C324" s="852"/>
      <c r="D324" s="856"/>
      <c r="E324" s="857"/>
      <c r="F324" s="857"/>
      <c r="G324" s="857"/>
      <c r="H324" s="857"/>
      <c r="I324" s="857"/>
      <c r="J324" s="857"/>
      <c r="K324" s="858"/>
      <c r="L324" s="865"/>
      <c r="M324" s="866"/>
    </row>
    <row r="325" spans="1:14" ht="24" customHeight="1" thickBot="1">
      <c r="B325" s="867" t="s">
        <v>214</v>
      </c>
      <c r="C325" s="868"/>
      <c r="D325" s="868"/>
      <c r="E325" s="868"/>
      <c r="F325" s="868"/>
      <c r="G325" s="868"/>
      <c r="H325" s="868"/>
      <c r="I325" s="868"/>
      <c r="J325" s="868"/>
      <c r="K325" s="868"/>
      <c r="L325" s="868"/>
      <c r="M325" s="869"/>
    </row>
    <row r="326" spans="1:14" ht="24" customHeight="1">
      <c r="B326" s="870" t="str">
        <f>+B7</f>
        <v>OBJETO: MEJORAMIENTO DE LA TRANSITABILIDAD EN CAMINOS ANCESTRALES DE LA COMUNIDAD DE AGUABLANCA MEDIANTE EL MANTENIMIENTO DE DOS PUENTES PEATONALES EN EL RESGUARDO INDÍGENA UNIDO U'WA.</v>
      </c>
      <c r="C326" s="871"/>
      <c r="D326" s="871"/>
      <c r="E326" s="871"/>
      <c r="F326" s="871"/>
      <c r="G326" s="871"/>
      <c r="H326" s="871"/>
      <c r="I326" s="871"/>
      <c r="J326" s="871"/>
      <c r="K326" s="871"/>
      <c r="L326" s="871"/>
      <c r="M326" s="872"/>
    </row>
    <row r="327" spans="1:14" ht="24" customHeight="1" thickBot="1">
      <c r="B327" s="873"/>
      <c r="C327" s="874"/>
      <c r="D327" s="874"/>
      <c r="E327" s="874"/>
      <c r="F327" s="874"/>
      <c r="G327" s="874"/>
      <c r="H327" s="874"/>
      <c r="I327" s="874"/>
      <c r="J327" s="874"/>
      <c r="K327" s="874"/>
      <c r="L327" s="874"/>
      <c r="M327" s="875"/>
    </row>
    <row r="328" spans="1:14" ht="24" customHeight="1" thickBot="1">
      <c r="B328" s="876" t="s">
        <v>108</v>
      </c>
      <c r="C328" s="877"/>
      <c r="D328" s="877"/>
      <c r="E328" s="877"/>
      <c r="F328" s="877"/>
      <c r="G328" s="877"/>
      <c r="H328" s="877"/>
      <c r="I328" s="877"/>
      <c r="J328" s="877"/>
      <c r="K328" s="877"/>
      <c r="L328" s="877"/>
      <c r="M328" s="878"/>
    </row>
    <row r="329" spans="1:14" ht="24" customHeight="1" thickBot="1">
      <c r="A329" s="457"/>
      <c r="B329" s="455" t="s">
        <v>50</v>
      </c>
      <c r="C329" s="893" t="str">
        <f>+'PRESUPUESTO OFICIAL (Entidad.)'!E16</f>
        <v xml:space="preserve">MANTENIMIENTO DEL PUENTE </v>
      </c>
      <c r="D329" s="894"/>
      <c r="E329" s="894"/>
      <c r="F329" s="895"/>
      <c r="G329" s="885" t="str">
        <f>+'PRESUPUESTO OFICIAL (Entidad.)'!D22</f>
        <v>3.6</v>
      </c>
      <c r="H329" s="886"/>
      <c r="I329" s="886"/>
      <c r="J329" s="886"/>
      <c r="K329" s="886"/>
      <c r="L329" s="887"/>
      <c r="M329" s="456" t="s">
        <v>109</v>
      </c>
      <c r="N329" s="457"/>
    </row>
    <row r="330" spans="1:14" ht="36.75" customHeight="1" thickBot="1">
      <c r="A330" s="457"/>
      <c r="B330" s="458" t="str">
        <f>+'PRESUPUESTO OFICIAL (Entidad.)'!D16</f>
        <v>3.</v>
      </c>
      <c r="C330" s="896"/>
      <c r="D330" s="897"/>
      <c r="E330" s="897"/>
      <c r="F330" s="898"/>
      <c r="G330" s="888" t="str">
        <f>+'PRESUPUESTO OFICIAL (Entidad.)'!E22</f>
        <v>SUMINISTRO Y APLICACIÓN DE PINTURA EN ESMALTE 3 EN 1 EXTERIOR A DOS MANOS PARA GUAYA Y PENDOLONES</v>
      </c>
      <c r="H330" s="889"/>
      <c r="I330" s="889"/>
      <c r="J330" s="889"/>
      <c r="K330" s="889"/>
      <c r="L330" s="890"/>
      <c r="M330" s="459" t="str">
        <f>+'PRESUPUESTO OFICIAL (Entidad.)'!F22</f>
        <v>ML</v>
      </c>
      <c r="N330" s="457"/>
    </row>
    <row r="331" spans="1:14" ht="24" customHeight="1">
      <c r="B331" s="823"/>
      <c r="C331" s="824"/>
      <c r="D331" s="824"/>
      <c r="E331" s="824"/>
      <c r="F331" s="825"/>
      <c r="G331" s="839" t="s">
        <v>111</v>
      </c>
      <c r="H331" s="834" t="s">
        <v>228</v>
      </c>
      <c r="I331" s="835"/>
      <c r="J331" s="836"/>
      <c r="K331" s="839" t="s">
        <v>113</v>
      </c>
      <c r="L331" s="837" t="s">
        <v>13</v>
      </c>
      <c r="M331" s="839" t="s">
        <v>114</v>
      </c>
    </row>
    <row r="332" spans="1:14" ht="24" customHeight="1" thickBot="1">
      <c r="B332" s="826"/>
      <c r="C332" s="827"/>
      <c r="D332" s="827"/>
      <c r="E332" s="827"/>
      <c r="F332" s="828"/>
      <c r="G332" s="840"/>
      <c r="H332" s="460" t="s">
        <v>115</v>
      </c>
      <c r="I332" s="461" t="s">
        <v>116</v>
      </c>
      <c r="J332" s="462" t="s">
        <v>117</v>
      </c>
      <c r="K332" s="840"/>
      <c r="L332" s="838"/>
      <c r="M332" s="840"/>
    </row>
    <row r="333" spans="1:14" ht="34.5" customHeight="1">
      <c r="A333" s="464"/>
      <c r="B333" s="826"/>
      <c r="C333" s="827"/>
      <c r="D333" s="827"/>
      <c r="E333" s="827"/>
      <c r="F333" s="828"/>
      <c r="G333" s="463" t="s">
        <v>307</v>
      </c>
      <c r="H333" s="496">
        <v>120</v>
      </c>
      <c r="I333" s="497"/>
      <c r="J333" s="496"/>
      <c r="K333" s="496"/>
      <c r="L333" s="496">
        <v>1</v>
      </c>
      <c r="M333" s="498">
        <f>ROUND(L333*H333,2)</f>
        <v>120</v>
      </c>
      <c r="N333" s="464"/>
    </row>
    <row r="334" spans="1:14" ht="33.75" customHeight="1">
      <c r="A334" s="464"/>
      <c r="B334" s="826"/>
      <c r="C334" s="827"/>
      <c r="D334" s="827"/>
      <c r="E334" s="827"/>
      <c r="F334" s="828"/>
      <c r="G334" s="463" t="s">
        <v>308</v>
      </c>
      <c r="H334" s="499">
        <v>40</v>
      </c>
      <c r="I334" s="500"/>
      <c r="J334" s="499"/>
      <c r="K334" s="501"/>
      <c r="L334" s="500">
        <v>1</v>
      </c>
      <c r="M334" s="502">
        <f t="shared" ref="M334:M336" si="0">ROUND(L334*H334,2)</f>
        <v>40</v>
      </c>
      <c r="N334" s="464"/>
    </row>
    <row r="335" spans="1:14" ht="24" customHeight="1">
      <c r="A335" s="464"/>
      <c r="B335" s="826"/>
      <c r="C335" s="827"/>
      <c r="D335" s="827"/>
      <c r="E335" s="827"/>
      <c r="F335" s="828"/>
      <c r="G335" s="463" t="s">
        <v>309</v>
      </c>
      <c r="H335" s="466">
        <v>2.5</v>
      </c>
      <c r="I335" s="466"/>
      <c r="J335" s="466"/>
      <c r="K335" s="466"/>
      <c r="L335" s="468">
        <v>30</v>
      </c>
      <c r="M335" s="469">
        <f t="shared" si="0"/>
        <v>75</v>
      </c>
      <c r="N335" s="464"/>
    </row>
    <row r="336" spans="1:14" ht="24" customHeight="1">
      <c r="A336" s="464"/>
      <c r="B336" s="826"/>
      <c r="C336" s="827"/>
      <c r="D336" s="827"/>
      <c r="E336" s="827"/>
      <c r="F336" s="828"/>
      <c r="G336" s="463" t="s">
        <v>310</v>
      </c>
      <c r="H336" s="466">
        <v>2.5</v>
      </c>
      <c r="I336" s="466"/>
      <c r="J336" s="466"/>
      <c r="K336" s="466"/>
      <c r="L336" s="468">
        <v>8</v>
      </c>
      <c r="M336" s="469">
        <f t="shared" si="0"/>
        <v>20</v>
      </c>
      <c r="N336" s="464"/>
    </row>
    <row r="337" spans="1:14" ht="24" customHeight="1">
      <c r="A337" s="464"/>
      <c r="B337" s="826"/>
      <c r="C337" s="827"/>
      <c r="D337" s="827"/>
      <c r="E337" s="827"/>
      <c r="F337" s="828"/>
      <c r="G337" s="463"/>
      <c r="H337" s="466"/>
      <c r="I337" s="466"/>
      <c r="J337" s="466"/>
      <c r="K337" s="466"/>
      <c r="L337" s="468"/>
      <c r="M337" s="469"/>
      <c r="N337" s="464"/>
    </row>
    <row r="338" spans="1:14" ht="24" customHeight="1">
      <c r="A338" s="464"/>
      <c r="B338" s="826"/>
      <c r="C338" s="827"/>
      <c r="D338" s="827"/>
      <c r="E338" s="827"/>
      <c r="F338" s="828"/>
      <c r="G338" s="470"/>
      <c r="H338" s="466"/>
      <c r="I338" s="466"/>
      <c r="J338" s="466"/>
      <c r="K338" s="466"/>
      <c r="L338" s="468"/>
      <c r="M338" s="469"/>
      <c r="N338" s="464"/>
    </row>
    <row r="339" spans="1:14" ht="24" customHeight="1" thickBot="1">
      <c r="A339" s="464"/>
      <c r="B339" s="829"/>
      <c r="C339" s="830"/>
      <c r="D339" s="830"/>
      <c r="E339" s="830"/>
      <c r="F339" s="831"/>
      <c r="G339" s="471"/>
      <c r="H339" s="466"/>
      <c r="I339" s="466"/>
      <c r="J339" s="466"/>
      <c r="K339" s="466"/>
      <c r="L339" s="468"/>
      <c r="M339" s="469"/>
      <c r="N339" s="464"/>
    </row>
    <row r="340" spans="1:14" ht="30" customHeight="1" thickBot="1">
      <c r="B340" s="841" t="s">
        <v>215</v>
      </c>
      <c r="C340" s="842"/>
      <c r="D340" s="843" t="s">
        <v>224</v>
      </c>
      <c r="E340" s="844"/>
      <c r="F340" s="845"/>
      <c r="G340" s="891" t="s">
        <v>216</v>
      </c>
      <c r="H340" s="846"/>
      <c r="I340" s="846"/>
      <c r="J340" s="846"/>
      <c r="K340" s="846"/>
      <c r="L340" s="892"/>
      <c r="M340" s="472">
        <f>ROUND(SUM(M333:M339),2)</f>
        <v>255</v>
      </c>
    </row>
    <row r="341" spans="1:14" ht="24" customHeight="1">
      <c r="B341" s="473"/>
      <c r="C341" s="474"/>
      <c r="D341" s="474"/>
      <c r="E341" s="474"/>
      <c r="F341" s="474"/>
      <c r="G341" s="475"/>
      <c r="H341" s="473"/>
      <c r="I341" s="474"/>
      <c r="J341" s="474"/>
      <c r="K341" s="474"/>
      <c r="L341" s="474"/>
      <c r="M341" s="475"/>
    </row>
    <row r="342" spans="1:14" ht="24" customHeight="1">
      <c r="B342" s="75" t="s">
        <v>217</v>
      </c>
      <c r="C342" s="476"/>
      <c r="D342" s="476"/>
      <c r="E342" s="476"/>
      <c r="F342" s="476"/>
      <c r="G342" s="477"/>
      <c r="H342" s="478" t="s">
        <v>218</v>
      </c>
      <c r="I342" s="476"/>
      <c r="J342" s="476"/>
      <c r="K342" s="476"/>
      <c r="L342" s="476"/>
      <c r="M342" s="477"/>
    </row>
    <row r="343" spans="1:14" ht="24" customHeight="1">
      <c r="B343" s="479"/>
      <c r="C343" s="480"/>
      <c r="D343" s="480"/>
      <c r="E343" s="481"/>
      <c r="F343" s="481"/>
      <c r="G343" s="482"/>
      <c r="H343" s="483"/>
      <c r="I343" s="476"/>
      <c r="J343" s="476"/>
      <c r="K343" s="476"/>
      <c r="L343" s="476"/>
      <c r="M343" s="477"/>
    </row>
    <row r="344" spans="1:14" ht="24" customHeight="1">
      <c r="B344" s="805" t="s">
        <v>219</v>
      </c>
      <c r="C344" s="806"/>
      <c r="D344" s="806"/>
      <c r="E344" s="806"/>
      <c r="F344" s="806"/>
      <c r="G344" s="807"/>
      <c r="H344" s="808" t="s">
        <v>219</v>
      </c>
      <c r="I344" s="809"/>
      <c r="J344" s="809"/>
      <c r="K344" s="809"/>
      <c r="L344" s="809"/>
      <c r="M344" s="810"/>
    </row>
    <row r="345" spans="1:14" ht="24" customHeight="1">
      <c r="B345" s="811" t="s">
        <v>317</v>
      </c>
      <c r="C345" s="812"/>
      <c r="D345" s="812"/>
      <c r="E345" s="812"/>
      <c r="F345" s="812"/>
      <c r="G345" s="813"/>
      <c r="H345" s="811" t="s">
        <v>209</v>
      </c>
      <c r="I345" s="812"/>
      <c r="J345" s="812"/>
      <c r="K345" s="812"/>
      <c r="L345" s="812"/>
      <c r="M345" s="813"/>
    </row>
    <row r="346" spans="1:14" ht="24" customHeight="1">
      <c r="B346" s="814" t="s">
        <v>318</v>
      </c>
      <c r="C346" s="815"/>
      <c r="D346" s="815"/>
      <c r="E346" s="815"/>
      <c r="F346" s="815"/>
      <c r="G346" s="816"/>
      <c r="H346" s="814" t="s">
        <v>220</v>
      </c>
      <c r="I346" s="815"/>
      <c r="J346" s="815"/>
      <c r="K346" s="815"/>
      <c r="L346" s="815"/>
      <c r="M346" s="816"/>
    </row>
    <row r="347" spans="1:14" ht="24" customHeight="1" thickBot="1">
      <c r="B347" s="817"/>
      <c r="C347" s="818"/>
      <c r="D347" s="818"/>
      <c r="E347" s="818"/>
      <c r="F347" s="818"/>
      <c r="G347" s="819"/>
      <c r="H347" s="820" t="s">
        <v>221</v>
      </c>
      <c r="I347" s="821"/>
      <c r="J347" s="821"/>
      <c r="K347" s="821"/>
      <c r="L347" s="821"/>
      <c r="M347" s="822"/>
    </row>
    <row r="348" spans="1:14">
      <c r="B348" s="484"/>
      <c r="C348" s="484"/>
      <c r="D348" s="484"/>
      <c r="E348" s="484"/>
      <c r="F348" s="484"/>
      <c r="G348" s="484"/>
      <c r="H348" s="484"/>
      <c r="I348" s="484"/>
      <c r="J348" s="484"/>
      <c r="K348" s="484"/>
      <c r="L348" s="484"/>
      <c r="M348" s="484"/>
    </row>
    <row r="349" spans="1:14" ht="13.5" customHeight="1" thickBot="1"/>
    <row r="350" spans="1:14" ht="30" customHeight="1">
      <c r="B350" s="847"/>
      <c r="C350" s="848"/>
      <c r="D350" s="853" t="s">
        <v>210</v>
      </c>
      <c r="E350" s="854"/>
      <c r="F350" s="854"/>
      <c r="G350" s="854"/>
      <c r="H350" s="854"/>
      <c r="I350" s="854"/>
      <c r="J350" s="854"/>
      <c r="K350" s="855"/>
      <c r="L350" s="859" t="s">
        <v>211</v>
      </c>
      <c r="M350" s="860"/>
    </row>
    <row r="351" spans="1:14" ht="30" customHeight="1" thickBot="1">
      <c r="B351" s="849"/>
      <c r="C351" s="850"/>
      <c r="D351" s="856"/>
      <c r="E351" s="857"/>
      <c r="F351" s="857"/>
      <c r="G351" s="857"/>
      <c r="H351" s="857"/>
      <c r="I351" s="857"/>
      <c r="J351" s="857"/>
      <c r="K351" s="858"/>
      <c r="L351" s="861"/>
      <c r="M351" s="862"/>
    </row>
    <row r="352" spans="1:14" ht="30" customHeight="1">
      <c r="B352" s="849"/>
      <c r="C352" s="850"/>
      <c r="D352" s="853" t="s">
        <v>212</v>
      </c>
      <c r="E352" s="854"/>
      <c r="F352" s="854"/>
      <c r="G352" s="854"/>
      <c r="H352" s="854"/>
      <c r="I352" s="854"/>
      <c r="J352" s="854"/>
      <c r="K352" s="855"/>
      <c r="L352" s="863" t="s">
        <v>213</v>
      </c>
      <c r="M352" s="864"/>
    </row>
    <row r="353" spans="1:14" ht="30" customHeight="1" thickBot="1">
      <c r="B353" s="851"/>
      <c r="C353" s="852"/>
      <c r="D353" s="856"/>
      <c r="E353" s="857"/>
      <c r="F353" s="857"/>
      <c r="G353" s="857"/>
      <c r="H353" s="857"/>
      <c r="I353" s="857"/>
      <c r="J353" s="857"/>
      <c r="K353" s="858"/>
      <c r="L353" s="865"/>
      <c r="M353" s="866"/>
    </row>
    <row r="354" spans="1:14" ht="24" customHeight="1" thickBot="1">
      <c r="B354" s="867" t="s">
        <v>214</v>
      </c>
      <c r="C354" s="868"/>
      <c r="D354" s="868"/>
      <c r="E354" s="868"/>
      <c r="F354" s="868"/>
      <c r="G354" s="868"/>
      <c r="H354" s="868"/>
      <c r="I354" s="868"/>
      <c r="J354" s="868"/>
      <c r="K354" s="868"/>
      <c r="L354" s="868"/>
      <c r="M354" s="869"/>
    </row>
    <row r="355" spans="1:14" ht="24" customHeight="1">
      <c r="B355" s="870" t="str">
        <f>+B7</f>
        <v>OBJETO: MEJORAMIENTO DE LA TRANSITABILIDAD EN CAMINOS ANCESTRALES DE LA COMUNIDAD DE AGUABLANCA MEDIANTE EL MANTENIMIENTO DE DOS PUENTES PEATONALES EN EL RESGUARDO INDÍGENA UNIDO U'WA.</v>
      </c>
      <c r="C355" s="871"/>
      <c r="D355" s="871"/>
      <c r="E355" s="871"/>
      <c r="F355" s="871"/>
      <c r="G355" s="871"/>
      <c r="H355" s="871"/>
      <c r="I355" s="871"/>
      <c r="J355" s="871"/>
      <c r="K355" s="871"/>
      <c r="L355" s="871"/>
      <c r="M355" s="872"/>
    </row>
    <row r="356" spans="1:14" ht="24" customHeight="1" thickBot="1">
      <c r="B356" s="873"/>
      <c r="C356" s="874"/>
      <c r="D356" s="874"/>
      <c r="E356" s="874"/>
      <c r="F356" s="874"/>
      <c r="G356" s="874"/>
      <c r="H356" s="874"/>
      <c r="I356" s="874"/>
      <c r="J356" s="874"/>
      <c r="K356" s="874"/>
      <c r="L356" s="874"/>
      <c r="M356" s="875"/>
    </row>
    <row r="357" spans="1:14" ht="24" customHeight="1" thickBot="1">
      <c r="B357" s="876" t="s">
        <v>108</v>
      </c>
      <c r="C357" s="877"/>
      <c r="D357" s="877"/>
      <c r="E357" s="877"/>
      <c r="F357" s="877"/>
      <c r="G357" s="877"/>
      <c r="H357" s="877"/>
      <c r="I357" s="877"/>
      <c r="J357" s="877"/>
      <c r="K357" s="877"/>
      <c r="L357" s="877"/>
      <c r="M357" s="878"/>
    </row>
    <row r="358" spans="1:14" ht="24" customHeight="1" thickBot="1">
      <c r="A358" s="457"/>
      <c r="B358" s="455" t="s">
        <v>50</v>
      </c>
      <c r="C358" s="893" t="str">
        <f>+'PRESUPUESTO OFICIAL (Entidad.)'!E16</f>
        <v xml:space="preserve">MANTENIMIENTO DEL PUENTE </v>
      </c>
      <c r="D358" s="894"/>
      <c r="E358" s="894"/>
      <c r="F358" s="895"/>
      <c r="G358" s="885" t="str">
        <f>+'PRESUPUESTO OFICIAL (Entidad.)'!D23</f>
        <v>3.7</v>
      </c>
      <c r="H358" s="886"/>
      <c r="I358" s="886"/>
      <c r="J358" s="886"/>
      <c r="K358" s="886"/>
      <c r="L358" s="887"/>
      <c r="M358" s="456" t="s">
        <v>109</v>
      </c>
      <c r="N358" s="457"/>
    </row>
    <row r="359" spans="1:14" ht="34.5" customHeight="1" thickBot="1">
      <c r="A359" s="457"/>
      <c r="B359" s="458" t="str">
        <f>+'PRESUPUESTO OFICIAL (Entidad.)'!D16</f>
        <v>3.</v>
      </c>
      <c r="C359" s="896"/>
      <c r="D359" s="897"/>
      <c r="E359" s="897"/>
      <c r="F359" s="898"/>
      <c r="G359" s="888" t="str">
        <f>+'PRESUPUESTO OFICIAL (Entidad.)'!E23</f>
        <v>SUMINISTRO E INSTALACIÓN DE CORTA-VIENTOS EN CABLE DE 6X36 AA  Ø 3/8"</v>
      </c>
      <c r="H359" s="889"/>
      <c r="I359" s="889"/>
      <c r="J359" s="889"/>
      <c r="K359" s="889"/>
      <c r="L359" s="890"/>
      <c r="M359" s="459" t="str">
        <f>+'PRESUPUESTO OFICIAL (Entidad.)'!F23</f>
        <v>ML</v>
      </c>
      <c r="N359" s="457"/>
    </row>
    <row r="360" spans="1:14" ht="24" customHeight="1">
      <c r="B360" s="823"/>
      <c r="C360" s="824"/>
      <c r="D360" s="824"/>
      <c r="E360" s="824"/>
      <c r="F360" s="825"/>
      <c r="G360" s="839" t="s">
        <v>111</v>
      </c>
      <c r="H360" s="834" t="s">
        <v>112</v>
      </c>
      <c r="I360" s="835"/>
      <c r="J360" s="836"/>
      <c r="K360" s="839" t="s">
        <v>113</v>
      </c>
      <c r="L360" s="837" t="s">
        <v>13</v>
      </c>
      <c r="M360" s="839" t="s">
        <v>114</v>
      </c>
    </row>
    <row r="361" spans="1:14" ht="24" customHeight="1" thickBot="1">
      <c r="B361" s="826"/>
      <c r="C361" s="827"/>
      <c r="D361" s="827"/>
      <c r="E361" s="827"/>
      <c r="F361" s="828"/>
      <c r="G361" s="840"/>
      <c r="H361" s="460" t="s">
        <v>115</v>
      </c>
      <c r="I361" s="461" t="s">
        <v>230</v>
      </c>
      <c r="J361" s="462" t="s">
        <v>231</v>
      </c>
      <c r="K361" s="840"/>
      <c r="L361" s="838"/>
      <c r="M361" s="840"/>
    </row>
    <row r="362" spans="1:14" ht="30" customHeight="1">
      <c r="A362" s="464"/>
      <c r="B362" s="826"/>
      <c r="C362" s="827"/>
      <c r="D362" s="827"/>
      <c r="E362" s="827"/>
      <c r="F362" s="828"/>
      <c r="G362" s="463" t="s">
        <v>312</v>
      </c>
      <c r="H362" s="496">
        <v>100</v>
      </c>
      <c r="I362" s="497"/>
      <c r="J362" s="496"/>
      <c r="K362" s="496"/>
      <c r="L362" s="496">
        <v>1</v>
      </c>
      <c r="M362" s="498">
        <f>ROUND(L362*H362,2)</f>
        <v>100</v>
      </c>
      <c r="N362" s="464"/>
    </row>
    <row r="363" spans="1:14" ht="30" customHeight="1">
      <c r="A363" s="464"/>
      <c r="B363" s="826"/>
      <c r="C363" s="827"/>
      <c r="D363" s="827"/>
      <c r="E363" s="827"/>
      <c r="F363" s="828"/>
      <c r="G363" s="463"/>
      <c r="H363" s="499"/>
      <c r="I363" s="500"/>
      <c r="J363" s="499"/>
      <c r="K363" s="501"/>
      <c r="L363" s="500"/>
      <c r="M363" s="502"/>
      <c r="N363" s="464"/>
    </row>
    <row r="364" spans="1:14" ht="24" customHeight="1">
      <c r="A364" s="464"/>
      <c r="B364" s="826"/>
      <c r="C364" s="827"/>
      <c r="D364" s="827"/>
      <c r="E364" s="827"/>
      <c r="F364" s="828"/>
      <c r="G364" s="516"/>
      <c r="H364" s="466"/>
      <c r="I364" s="523"/>
      <c r="J364" s="513"/>
      <c r="K364" s="513"/>
      <c r="L364" s="500"/>
      <c r="M364" s="522"/>
      <c r="N364" s="464"/>
    </row>
    <row r="365" spans="1:14" ht="24" customHeight="1">
      <c r="A365" s="464"/>
      <c r="B365" s="826"/>
      <c r="C365" s="827"/>
      <c r="D365" s="827"/>
      <c r="E365" s="827"/>
      <c r="F365" s="828"/>
      <c r="G365" s="516"/>
      <c r="H365" s="466"/>
      <c r="I365" s="466"/>
      <c r="J365" s="466"/>
      <c r="K365" s="466"/>
      <c r="L365" s="468"/>
      <c r="M365" s="469"/>
      <c r="N365" s="464"/>
    </row>
    <row r="366" spans="1:14" ht="24" customHeight="1">
      <c r="A366" s="464"/>
      <c r="B366" s="826"/>
      <c r="C366" s="827"/>
      <c r="D366" s="827"/>
      <c r="E366" s="827"/>
      <c r="F366" s="828"/>
      <c r="G366" s="516"/>
      <c r="H366" s="466"/>
      <c r="I366" s="466"/>
      <c r="J366" s="466"/>
      <c r="K366" s="466"/>
      <c r="L366" s="468"/>
      <c r="M366" s="469"/>
      <c r="N366" s="464"/>
    </row>
    <row r="367" spans="1:14" ht="24" customHeight="1">
      <c r="A367" s="464"/>
      <c r="B367" s="826"/>
      <c r="C367" s="827"/>
      <c r="D367" s="827"/>
      <c r="E367" s="827"/>
      <c r="F367" s="828"/>
      <c r="G367" s="517"/>
      <c r="H367" s="466"/>
      <c r="I367" s="466"/>
      <c r="J367" s="466"/>
      <c r="K367" s="466"/>
      <c r="L367" s="468"/>
      <c r="M367" s="469"/>
      <c r="N367" s="464"/>
    </row>
    <row r="368" spans="1:14" ht="24" customHeight="1" thickBot="1">
      <c r="A368" s="464"/>
      <c r="B368" s="829"/>
      <c r="C368" s="830"/>
      <c r="D368" s="830"/>
      <c r="E368" s="830"/>
      <c r="F368" s="831"/>
      <c r="G368" s="518"/>
      <c r="H368" s="519"/>
      <c r="I368" s="519"/>
      <c r="J368" s="519"/>
      <c r="K368" s="519"/>
      <c r="L368" s="520"/>
      <c r="M368" s="521"/>
      <c r="N368" s="464"/>
    </row>
    <row r="369" spans="2:13" ht="30" customHeight="1" thickBot="1">
      <c r="B369" s="841" t="s">
        <v>215</v>
      </c>
      <c r="C369" s="842"/>
      <c r="D369" s="843" t="s">
        <v>224</v>
      </c>
      <c r="E369" s="844"/>
      <c r="F369" s="845"/>
      <c r="G369" s="891" t="s">
        <v>216</v>
      </c>
      <c r="H369" s="846"/>
      <c r="I369" s="846"/>
      <c r="J369" s="846"/>
      <c r="K369" s="846"/>
      <c r="L369" s="892"/>
      <c r="M369" s="472">
        <f>ROUND(SUM(M362:M368),2)</f>
        <v>100</v>
      </c>
    </row>
    <row r="370" spans="2:13" ht="24" customHeight="1">
      <c r="B370" s="473"/>
      <c r="C370" s="474"/>
      <c r="D370" s="474"/>
      <c r="E370" s="474"/>
      <c r="F370" s="474"/>
      <c r="G370" s="475"/>
      <c r="H370" s="473"/>
      <c r="I370" s="474"/>
      <c r="J370" s="474"/>
      <c r="K370" s="474"/>
      <c r="L370" s="474"/>
      <c r="M370" s="475"/>
    </row>
    <row r="371" spans="2:13" ht="24" customHeight="1">
      <c r="B371" s="75" t="s">
        <v>217</v>
      </c>
      <c r="C371" s="476"/>
      <c r="D371" s="476"/>
      <c r="E371" s="476"/>
      <c r="F371" s="476"/>
      <c r="G371" s="477"/>
      <c r="H371" s="478" t="s">
        <v>218</v>
      </c>
      <c r="I371" s="476"/>
      <c r="J371" s="476"/>
      <c r="K371" s="476"/>
      <c r="L371" s="476"/>
      <c r="M371" s="477"/>
    </row>
    <row r="372" spans="2:13" ht="24" customHeight="1">
      <c r="B372" s="479"/>
      <c r="C372" s="480"/>
      <c r="D372" s="480"/>
      <c r="E372" s="481"/>
      <c r="F372" s="481"/>
      <c r="G372" s="482"/>
      <c r="H372" s="483"/>
      <c r="I372" s="476"/>
      <c r="J372" s="476"/>
      <c r="K372" s="476"/>
      <c r="L372" s="476"/>
      <c r="M372" s="477"/>
    </row>
    <row r="373" spans="2:13" ht="24" customHeight="1">
      <c r="B373" s="805" t="s">
        <v>219</v>
      </c>
      <c r="C373" s="806"/>
      <c r="D373" s="806"/>
      <c r="E373" s="806"/>
      <c r="F373" s="806"/>
      <c r="G373" s="807"/>
      <c r="H373" s="808" t="s">
        <v>219</v>
      </c>
      <c r="I373" s="809"/>
      <c r="J373" s="809"/>
      <c r="K373" s="809"/>
      <c r="L373" s="809"/>
      <c r="M373" s="810"/>
    </row>
    <row r="374" spans="2:13" ht="24" customHeight="1">
      <c r="B374" s="811" t="s">
        <v>317</v>
      </c>
      <c r="C374" s="812"/>
      <c r="D374" s="812"/>
      <c r="E374" s="812"/>
      <c r="F374" s="812"/>
      <c r="G374" s="813"/>
      <c r="H374" s="811" t="s">
        <v>209</v>
      </c>
      <c r="I374" s="812"/>
      <c r="J374" s="812"/>
      <c r="K374" s="812"/>
      <c r="L374" s="812"/>
      <c r="M374" s="813"/>
    </row>
    <row r="375" spans="2:13" ht="24" customHeight="1">
      <c r="B375" s="814" t="s">
        <v>318</v>
      </c>
      <c r="C375" s="815"/>
      <c r="D375" s="815"/>
      <c r="E375" s="815"/>
      <c r="F375" s="815"/>
      <c r="G375" s="816"/>
      <c r="H375" s="814" t="s">
        <v>220</v>
      </c>
      <c r="I375" s="815"/>
      <c r="J375" s="815"/>
      <c r="K375" s="815"/>
      <c r="L375" s="815"/>
      <c r="M375" s="816"/>
    </row>
    <row r="376" spans="2:13" ht="24" customHeight="1" thickBot="1">
      <c r="B376" s="817"/>
      <c r="C376" s="818"/>
      <c r="D376" s="818"/>
      <c r="E376" s="818"/>
      <c r="F376" s="818"/>
      <c r="G376" s="819"/>
      <c r="H376" s="820" t="s">
        <v>221</v>
      </c>
      <c r="I376" s="821"/>
      <c r="J376" s="821"/>
      <c r="K376" s="821"/>
      <c r="L376" s="821"/>
      <c r="M376" s="822"/>
    </row>
    <row r="377" spans="2:13" ht="11.25" customHeight="1">
      <c r="B377" s="484"/>
      <c r="C377" s="484"/>
      <c r="D377" s="484"/>
      <c r="E377" s="484"/>
      <c r="F377" s="484"/>
      <c r="G377" s="484"/>
      <c r="H377" s="484"/>
      <c r="I377" s="484"/>
      <c r="J377" s="484"/>
      <c r="K377" s="484"/>
      <c r="L377" s="484"/>
      <c r="M377" s="484"/>
    </row>
  </sheetData>
  <mergeCells count="363">
    <mergeCell ref="B231:G231"/>
    <mergeCell ref="H231:M231"/>
    <mergeCell ref="B224:C224"/>
    <mergeCell ref="D224:F224"/>
    <mergeCell ref="G224:L224"/>
    <mergeCell ref="B228:G228"/>
    <mergeCell ref="H228:M228"/>
    <mergeCell ref="B229:G229"/>
    <mergeCell ref="H229:M229"/>
    <mergeCell ref="B230:G230"/>
    <mergeCell ref="H230:M230"/>
    <mergeCell ref="B212:M212"/>
    <mergeCell ref="C213:F214"/>
    <mergeCell ref="G213:L213"/>
    <mergeCell ref="G214:L214"/>
    <mergeCell ref="B215:F223"/>
    <mergeCell ref="G215:G216"/>
    <mergeCell ref="H215:J215"/>
    <mergeCell ref="K215:K216"/>
    <mergeCell ref="L215:L216"/>
    <mergeCell ref="M215:M216"/>
    <mergeCell ref="B202:G202"/>
    <mergeCell ref="H202:M202"/>
    <mergeCell ref="B205:C208"/>
    <mergeCell ref="D205:K206"/>
    <mergeCell ref="L205:M206"/>
    <mergeCell ref="D207:K208"/>
    <mergeCell ref="L207:M208"/>
    <mergeCell ref="B209:M209"/>
    <mergeCell ref="B210:M211"/>
    <mergeCell ref="B195:C195"/>
    <mergeCell ref="D195:F195"/>
    <mergeCell ref="G195:L195"/>
    <mergeCell ref="B199:G199"/>
    <mergeCell ref="H199:M199"/>
    <mergeCell ref="B200:G200"/>
    <mergeCell ref="H200:M200"/>
    <mergeCell ref="B201:G201"/>
    <mergeCell ref="H201:M201"/>
    <mergeCell ref="B180:M180"/>
    <mergeCell ref="B181:M182"/>
    <mergeCell ref="B183:M183"/>
    <mergeCell ref="C184:F185"/>
    <mergeCell ref="G184:L184"/>
    <mergeCell ref="G185:L185"/>
    <mergeCell ref="B186:F194"/>
    <mergeCell ref="G186:G187"/>
    <mergeCell ref="H186:J186"/>
    <mergeCell ref="K186:K187"/>
    <mergeCell ref="L186:L187"/>
    <mergeCell ref="M186:M187"/>
    <mergeCell ref="B55:G55"/>
    <mergeCell ref="H55:M55"/>
    <mergeCell ref="B56:G56"/>
    <mergeCell ref="H56:M56"/>
    <mergeCell ref="B57:G57"/>
    <mergeCell ref="H57:M57"/>
    <mergeCell ref="B176:C179"/>
    <mergeCell ref="D176:K177"/>
    <mergeCell ref="L176:M177"/>
    <mergeCell ref="D178:K179"/>
    <mergeCell ref="L178:M179"/>
    <mergeCell ref="B64:M64"/>
    <mergeCell ref="B65:M66"/>
    <mergeCell ref="B67:M67"/>
    <mergeCell ref="C68:F69"/>
    <mergeCell ref="G68:L68"/>
    <mergeCell ref="G69:L69"/>
    <mergeCell ref="B60:C63"/>
    <mergeCell ref="D60:K61"/>
    <mergeCell ref="L60:M61"/>
    <mergeCell ref="D62:K63"/>
    <mergeCell ref="L62:M63"/>
    <mergeCell ref="B84:G84"/>
    <mergeCell ref="H84:M84"/>
    <mergeCell ref="M41:M42"/>
    <mergeCell ref="B50:C50"/>
    <mergeCell ref="D50:F50"/>
    <mergeCell ref="G50:L50"/>
    <mergeCell ref="B54:G54"/>
    <mergeCell ref="H54:M54"/>
    <mergeCell ref="B41:F49"/>
    <mergeCell ref="G41:G42"/>
    <mergeCell ref="H41:J41"/>
    <mergeCell ref="K41:K42"/>
    <mergeCell ref="L41:L42"/>
    <mergeCell ref="B31:C34"/>
    <mergeCell ref="D31:K32"/>
    <mergeCell ref="L31:M32"/>
    <mergeCell ref="D33:K34"/>
    <mergeCell ref="L33:M34"/>
    <mergeCell ref="B35:M35"/>
    <mergeCell ref="B36:M37"/>
    <mergeCell ref="B38:M38"/>
    <mergeCell ref="C39:F40"/>
    <mergeCell ref="G39:L39"/>
    <mergeCell ref="G40:L40"/>
    <mergeCell ref="H12:J12"/>
    <mergeCell ref="K12:K13"/>
    <mergeCell ref="L12:L13"/>
    <mergeCell ref="B26:G26"/>
    <mergeCell ref="H26:M26"/>
    <mergeCell ref="B27:G27"/>
    <mergeCell ref="H27:M27"/>
    <mergeCell ref="B28:G28"/>
    <mergeCell ref="H28:M28"/>
    <mergeCell ref="M12:M13"/>
    <mergeCell ref="B21:C21"/>
    <mergeCell ref="D21:F21"/>
    <mergeCell ref="G21:L21"/>
    <mergeCell ref="B25:G25"/>
    <mergeCell ref="H25:M25"/>
    <mergeCell ref="G12:G13"/>
    <mergeCell ref="B2:C5"/>
    <mergeCell ref="D2:K3"/>
    <mergeCell ref="L2:M3"/>
    <mergeCell ref="D4:K5"/>
    <mergeCell ref="L4:M5"/>
    <mergeCell ref="B6:M6"/>
    <mergeCell ref="B7:M8"/>
    <mergeCell ref="B9:M9"/>
    <mergeCell ref="C10:F11"/>
    <mergeCell ref="G10:L10"/>
    <mergeCell ref="G11:L11"/>
    <mergeCell ref="B85:G85"/>
    <mergeCell ref="H85:M85"/>
    <mergeCell ref="B86:G86"/>
    <mergeCell ref="H86:M86"/>
    <mergeCell ref="M70:M71"/>
    <mergeCell ref="B79:C79"/>
    <mergeCell ref="D79:F79"/>
    <mergeCell ref="G79:L79"/>
    <mergeCell ref="B83:G83"/>
    <mergeCell ref="H83:M83"/>
    <mergeCell ref="B70:F78"/>
    <mergeCell ref="G70:G71"/>
    <mergeCell ref="H70:J70"/>
    <mergeCell ref="K70:K71"/>
    <mergeCell ref="L70:L71"/>
    <mergeCell ref="B93:M93"/>
    <mergeCell ref="B94:M95"/>
    <mergeCell ref="B96:M96"/>
    <mergeCell ref="C97:F98"/>
    <mergeCell ref="G97:L97"/>
    <mergeCell ref="G98:L98"/>
    <mergeCell ref="B89:C92"/>
    <mergeCell ref="D89:K90"/>
    <mergeCell ref="L89:M90"/>
    <mergeCell ref="D91:K92"/>
    <mergeCell ref="L91:M92"/>
    <mergeCell ref="B113:G113"/>
    <mergeCell ref="H113:M113"/>
    <mergeCell ref="B114:G114"/>
    <mergeCell ref="H114:M114"/>
    <mergeCell ref="B115:G115"/>
    <mergeCell ref="H115:M115"/>
    <mergeCell ref="M99:M100"/>
    <mergeCell ref="B108:C108"/>
    <mergeCell ref="D108:F108"/>
    <mergeCell ref="G108:L108"/>
    <mergeCell ref="B112:G112"/>
    <mergeCell ref="H112:M112"/>
    <mergeCell ref="B99:F107"/>
    <mergeCell ref="G99:G100"/>
    <mergeCell ref="H99:J99"/>
    <mergeCell ref="K99:K100"/>
    <mergeCell ref="L99:L100"/>
    <mergeCell ref="B151:M151"/>
    <mergeCell ref="B152:M153"/>
    <mergeCell ref="B154:M154"/>
    <mergeCell ref="C155:F156"/>
    <mergeCell ref="G155:L155"/>
    <mergeCell ref="G156:L156"/>
    <mergeCell ref="B147:C150"/>
    <mergeCell ref="D147:K148"/>
    <mergeCell ref="L147:M148"/>
    <mergeCell ref="D149:K150"/>
    <mergeCell ref="L149:M150"/>
    <mergeCell ref="B171:G171"/>
    <mergeCell ref="H171:M171"/>
    <mergeCell ref="B172:G172"/>
    <mergeCell ref="H172:M172"/>
    <mergeCell ref="B173:G173"/>
    <mergeCell ref="H173:M173"/>
    <mergeCell ref="M157:M158"/>
    <mergeCell ref="B166:C166"/>
    <mergeCell ref="D166:F166"/>
    <mergeCell ref="G166:L166"/>
    <mergeCell ref="B170:G170"/>
    <mergeCell ref="H170:M170"/>
    <mergeCell ref="B157:F165"/>
    <mergeCell ref="G157:G158"/>
    <mergeCell ref="H157:J157"/>
    <mergeCell ref="K157:K158"/>
    <mergeCell ref="L157:L158"/>
    <mergeCell ref="B234:C237"/>
    <mergeCell ref="D234:K235"/>
    <mergeCell ref="L234:M235"/>
    <mergeCell ref="D236:K237"/>
    <mergeCell ref="L236:M237"/>
    <mergeCell ref="B238:M238"/>
    <mergeCell ref="B239:M240"/>
    <mergeCell ref="B241:M241"/>
    <mergeCell ref="C242:F243"/>
    <mergeCell ref="G242:L242"/>
    <mergeCell ref="G243:L243"/>
    <mergeCell ref="B244:F252"/>
    <mergeCell ref="G244:G245"/>
    <mergeCell ref="H244:J244"/>
    <mergeCell ref="K244:K245"/>
    <mergeCell ref="L244:L245"/>
    <mergeCell ref="M244:M245"/>
    <mergeCell ref="B253:C253"/>
    <mergeCell ref="D253:F253"/>
    <mergeCell ref="G253:L253"/>
    <mergeCell ref="B257:G257"/>
    <mergeCell ref="H257:M257"/>
    <mergeCell ref="B258:G258"/>
    <mergeCell ref="H258:M258"/>
    <mergeCell ref="B259:G259"/>
    <mergeCell ref="H259:M259"/>
    <mergeCell ref="B260:G260"/>
    <mergeCell ref="H260:M260"/>
    <mergeCell ref="B263:C266"/>
    <mergeCell ref="D263:K264"/>
    <mergeCell ref="L263:M264"/>
    <mergeCell ref="D265:K266"/>
    <mergeCell ref="L265:M266"/>
    <mergeCell ref="B267:M267"/>
    <mergeCell ref="B268:M269"/>
    <mergeCell ref="B270:M270"/>
    <mergeCell ref="C271:F272"/>
    <mergeCell ref="G271:L271"/>
    <mergeCell ref="G272:L272"/>
    <mergeCell ref="B273:F281"/>
    <mergeCell ref="G273:G274"/>
    <mergeCell ref="H273:J273"/>
    <mergeCell ref="K273:K274"/>
    <mergeCell ref="L273:L274"/>
    <mergeCell ref="M273:M274"/>
    <mergeCell ref="B282:C282"/>
    <mergeCell ref="D282:F282"/>
    <mergeCell ref="G282:L282"/>
    <mergeCell ref="B286:G286"/>
    <mergeCell ref="H286:M286"/>
    <mergeCell ref="B287:G287"/>
    <mergeCell ref="H287:M287"/>
    <mergeCell ref="B288:G288"/>
    <mergeCell ref="H288:M288"/>
    <mergeCell ref="B289:G289"/>
    <mergeCell ref="H289:M289"/>
    <mergeCell ref="B292:C295"/>
    <mergeCell ref="D292:K293"/>
    <mergeCell ref="L292:M293"/>
    <mergeCell ref="D294:K295"/>
    <mergeCell ref="L294:M295"/>
    <mergeCell ref="B296:M296"/>
    <mergeCell ref="B297:M298"/>
    <mergeCell ref="B299:M299"/>
    <mergeCell ref="C300:F301"/>
    <mergeCell ref="G300:L300"/>
    <mergeCell ref="G301:L301"/>
    <mergeCell ref="B302:F310"/>
    <mergeCell ref="G302:G303"/>
    <mergeCell ref="H302:J302"/>
    <mergeCell ref="K302:K303"/>
    <mergeCell ref="L302:L303"/>
    <mergeCell ref="M302:M303"/>
    <mergeCell ref="B321:C324"/>
    <mergeCell ref="D321:K322"/>
    <mergeCell ref="L321:M322"/>
    <mergeCell ref="D323:K324"/>
    <mergeCell ref="L323:M324"/>
    <mergeCell ref="B318:G318"/>
    <mergeCell ref="H318:M318"/>
    <mergeCell ref="B311:C311"/>
    <mergeCell ref="D311:F311"/>
    <mergeCell ref="G311:L311"/>
    <mergeCell ref="B315:G315"/>
    <mergeCell ref="H315:M315"/>
    <mergeCell ref="B316:G316"/>
    <mergeCell ref="H316:M316"/>
    <mergeCell ref="B317:G317"/>
    <mergeCell ref="H317:M317"/>
    <mergeCell ref="B325:M325"/>
    <mergeCell ref="B326:M327"/>
    <mergeCell ref="B328:M328"/>
    <mergeCell ref="C329:F330"/>
    <mergeCell ref="G329:L329"/>
    <mergeCell ref="G330:L330"/>
    <mergeCell ref="B331:F339"/>
    <mergeCell ref="G331:G332"/>
    <mergeCell ref="H331:J331"/>
    <mergeCell ref="K331:K332"/>
    <mergeCell ref="L331:L332"/>
    <mergeCell ref="M331:M332"/>
    <mergeCell ref="B340:C340"/>
    <mergeCell ref="D340:F340"/>
    <mergeCell ref="G340:L340"/>
    <mergeCell ref="B344:G344"/>
    <mergeCell ref="H344:M344"/>
    <mergeCell ref="B345:G345"/>
    <mergeCell ref="H345:M345"/>
    <mergeCell ref="B346:G346"/>
    <mergeCell ref="H346:M346"/>
    <mergeCell ref="B350:C353"/>
    <mergeCell ref="D350:K351"/>
    <mergeCell ref="L350:M351"/>
    <mergeCell ref="D352:K353"/>
    <mergeCell ref="L352:M353"/>
    <mergeCell ref="B354:M354"/>
    <mergeCell ref="B355:M356"/>
    <mergeCell ref="B347:G347"/>
    <mergeCell ref="H347:M347"/>
    <mergeCell ref="B357:M357"/>
    <mergeCell ref="C358:F359"/>
    <mergeCell ref="G358:L358"/>
    <mergeCell ref="G359:L359"/>
    <mergeCell ref="B360:F368"/>
    <mergeCell ref="G360:G361"/>
    <mergeCell ref="H360:J360"/>
    <mergeCell ref="K360:K361"/>
    <mergeCell ref="L360:L361"/>
    <mergeCell ref="M360:M361"/>
    <mergeCell ref="B376:G376"/>
    <mergeCell ref="H376:M376"/>
    <mergeCell ref="B369:C369"/>
    <mergeCell ref="D369:F369"/>
    <mergeCell ref="G369:L369"/>
    <mergeCell ref="B373:G373"/>
    <mergeCell ref="H373:M373"/>
    <mergeCell ref="B374:G374"/>
    <mergeCell ref="H374:M374"/>
    <mergeCell ref="B375:G375"/>
    <mergeCell ref="H375:M375"/>
    <mergeCell ref="B118:C121"/>
    <mergeCell ref="D118:K119"/>
    <mergeCell ref="L118:M119"/>
    <mergeCell ref="D120:K121"/>
    <mergeCell ref="L120:M121"/>
    <mergeCell ref="B122:M122"/>
    <mergeCell ref="B123:M124"/>
    <mergeCell ref="B125:M125"/>
    <mergeCell ref="C126:F127"/>
    <mergeCell ref="G126:L126"/>
    <mergeCell ref="G127:L127"/>
    <mergeCell ref="B141:G141"/>
    <mergeCell ref="H141:M141"/>
    <mergeCell ref="B142:G142"/>
    <mergeCell ref="H142:M142"/>
    <mergeCell ref="B143:G143"/>
    <mergeCell ref="H143:M143"/>
    <mergeCell ref="B144:G144"/>
    <mergeCell ref="H144:M144"/>
    <mergeCell ref="B128:F136"/>
    <mergeCell ref="G128:G129"/>
    <mergeCell ref="H128:J128"/>
    <mergeCell ref="K128:K129"/>
    <mergeCell ref="L128:L129"/>
    <mergeCell ref="M128:M129"/>
    <mergeCell ref="B137:C137"/>
    <mergeCell ref="D137:F137"/>
    <mergeCell ref="G137:L137"/>
  </mergeCells>
  <phoneticPr fontId="15" type="noConversion"/>
  <printOptions horizontalCentered="1" verticalCentered="1"/>
  <pageMargins left="0.70866141732283472" right="0.70866141732283472" top="0.74803149606299213" bottom="0.74803149606299213" header="0.31496062992125984" footer="0.31496062992125984"/>
  <pageSetup scale="62" fitToHeight="0" orientation="landscape" r:id="rId1"/>
  <headerFooter>
    <oddFooter>&amp;C&amp;G</oddFooter>
  </headerFooter>
  <rowBreaks count="12" manualBreakCount="12">
    <brk id="29" max="13" man="1"/>
    <brk id="58" max="13" man="1"/>
    <brk id="87" max="13" man="1"/>
    <brk id="116" max="13" man="1"/>
    <brk id="145" max="13" man="1"/>
    <brk id="174" max="13" man="1"/>
    <brk id="203" max="13" man="1"/>
    <brk id="232" max="13" man="1"/>
    <brk id="261" max="13" man="1"/>
    <brk id="290" max="13" man="1"/>
    <brk id="319" max="13" man="1"/>
    <brk id="348" max="13"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263DE-005D-435E-A8B7-38BAD7C33CFE}">
  <sheetPr>
    <pageSetUpPr fitToPage="1"/>
  </sheetPr>
  <dimension ref="A1:M29"/>
  <sheetViews>
    <sheetView showGridLines="0" tabSelected="1" view="pageBreakPreview" topLeftCell="A18" zoomScale="80" zoomScaleNormal="85" zoomScaleSheetLayoutView="80" workbookViewId="0">
      <selection activeCell="L24" sqref="L24"/>
    </sheetView>
  </sheetViews>
  <sheetFormatPr baseColWidth="10" defaultColWidth="11.44140625" defaultRowHeight="13.8"/>
  <cols>
    <col min="1" max="1" width="4" style="552" customWidth="1"/>
    <col min="2" max="2" width="7.6640625" style="609" customWidth="1"/>
    <col min="3" max="3" width="10.6640625" style="609" customWidth="1"/>
    <col min="4" max="4" width="80.44140625" style="552" customWidth="1"/>
    <col min="5" max="5" width="12.109375" style="609" customWidth="1"/>
    <col min="6" max="6" width="15.5546875" style="610" bestFit="1" customWidth="1"/>
    <col min="7" max="7" width="16.77734375" style="611" customWidth="1"/>
    <col min="8" max="9" width="10.5546875" style="611" customWidth="1"/>
    <col min="10" max="10" width="10.5546875" style="612" customWidth="1"/>
    <col min="11" max="11" width="10.6640625" style="611" customWidth="1"/>
    <col min="12" max="12" width="27.21875" style="613" customWidth="1"/>
    <col min="13" max="13" width="5" style="552" customWidth="1"/>
    <col min="14" max="14" width="11.44140625" style="552"/>
    <col min="15" max="15" width="15.88671875" style="552" bestFit="1" customWidth="1"/>
    <col min="16" max="16" width="15" style="552" customWidth="1"/>
    <col min="17" max="18" width="11.44140625" style="552"/>
    <col min="19" max="19" width="15.109375" style="552" bestFit="1" customWidth="1"/>
    <col min="20" max="20" width="14.109375" style="552" bestFit="1" customWidth="1"/>
    <col min="21" max="16384" width="11.44140625" style="552"/>
  </cols>
  <sheetData>
    <row r="1" spans="1:13" ht="19.8" thickBot="1">
      <c r="A1" s="544"/>
      <c r="B1" s="545"/>
      <c r="C1" s="545"/>
      <c r="D1" s="546"/>
      <c r="E1" s="545"/>
      <c r="F1" s="547"/>
      <c r="G1" s="548"/>
      <c r="H1" s="548"/>
      <c r="I1" s="548"/>
      <c r="J1" s="549"/>
      <c r="K1" s="548"/>
      <c r="L1" s="550"/>
      <c r="M1" s="551"/>
    </row>
    <row r="2" spans="1:13" ht="48.75" customHeight="1" thickBot="1">
      <c r="A2" s="553"/>
      <c r="B2" s="934"/>
      <c r="C2" s="935"/>
      <c r="D2" s="938" t="s">
        <v>210</v>
      </c>
      <c r="E2" s="938"/>
      <c r="F2" s="938"/>
      <c r="G2" s="938"/>
      <c r="H2" s="938"/>
      <c r="I2" s="938"/>
      <c r="J2" s="938"/>
      <c r="K2" s="938"/>
      <c r="L2" s="939"/>
      <c r="M2" s="554"/>
    </row>
    <row r="3" spans="1:13" ht="44.25" customHeight="1" thickBot="1">
      <c r="A3" s="553"/>
      <c r="B3" s="936"/>
      <c r="C3" s="937"/>
      <c r="D3" s="941" t="s">
        <v>319</v>
      </c>
      <c r="E3" s="941"/>
      <c r="F3" s="941"/>
      <c r="G3" s="941"/>
      <c r="H3" s="941"/>
      <c r="I3" s="941"/>
      <c r="J3" s="941"/>
      <c r="K3" s="941"/>
      <c r="L3" s="940"/>
      <c r="M3" s="554"/>
    </row>
    <row r="4" spans="1:13" ht="55.95" customHeight="1" thickBot="1">
      <c r="A4" s="553"/>
      <c r="B4" s="942" t="s">
        <v>264</v>
      </c>
      <c r="C4" s="943"/>
      <c r="D4" s="943"/>
      <c r="E4" s="943"/>
      <c r="F4" s="943"/>
      <c r="G4" s="943"/>
      <c r="H4" s="943"/>
      <c r="I4" s="943"/>
      <c r="J4" s="943"/>
      <c r="K4" s="943"/>
      <c r="L4" s="944"/>
      <c r="M4" s="554"/>
    </row>
    <row r="5" spans="1:13" ht="6.6" customHeight="1" thickBot="1">
      <c r="A5" s="553"/>
      <c r="B5" s="945"/>
      <c r="C5" s="946"/>
      <c r="D5" s="946"/>
      <c r="E5" s="946"/>
      <c r="F5" s="946"/>
      <c r="G5" s="946"/>
      <c r="H5" s="946"/>
      <c r="I5" s="946"/>
      <c r="J5" s="946"/>
      <c r="K5" s="946"/>
      <c r="L5" s="947"/>
      <c r="M5" s="554"/>
    </row>
    <row r="6" spans="1:13" s="557" customFormat="1" ht="31.2" customHeight="1" thickBot="1">
      <c r="A6" s="555"/>
      <c r="B6" s="914" t="s">
        <v>320</v>
      </c>
      <c r="C6" s="915"/>
      <c r="D6" s="915"/>
      <c r="E6" s="915"/>
      <c r="F6" s="915"/>
      <c r="G6" s="915"/>
      <c r="H6" s="915"/>
      <c r="I6" s="915"/>
      <c r="J6" s="915"/>
      <c r="K6" s="915"/>
      <c r="L6" s="916"/>
      <c r="M6" s="556"/>
    </row>
    <row r="7" spans="1:13" s="557" customFormat="1" ht="20.100000000000001" customHeight="1" thickBot="1">
      <c r="A7" s="555"/>
      <c r="B7" s="917" t="s">
        <v>321</v>
      </c>
      <c r="C7" s="919" t="s">
        <v>23</v>
      </c>
      <c r="D7" s="920"/>
      <c r="E7" s="923" t="s">
        <v>95</v>
      </c>
      <c r="F7" s="925" t="s">
        <v>322</v>
      </c>
      <c r="G7" s="927" t="s">
        <v>14</v>
      </c>
      <c r="H7" s="929" t="s">
        <v>323</v>
      </c>
      <c r="I7" s="930"/>
      <c r="J7" s="930"/>
      <c r="K7" s="931"/>
      <c r="L7" s="932" t="s">
        <v>21</v>
      </c>
      <c r="M7" s="556"/>
    </row>
    <row r="8" spans="1:13" s="557" customFormat="1" ht="20.100000000000001" customHeight="1" thickBot="1">
      <c r="A8" s="555"/>
      <c r="B8" s="918"/>
      <c r="C8" s="921"/>
      <c r="D8" s="922"/>
      <c r="E8" s="924"/>
      <c r="F8" s="926"/>
      <c r="G8" s="928"/>
      <c r="H8" s="558" t="s">
        <v>324</v>
      </c>
      <c r="I8" s="559" t="s">
        <v>325</v>
      </c>
      <c r="J8" s="559" t="s">
        <v>326</v>
      </c>
      <c r="K8" s="559" t="s">
        <v>327</v>
      </c>
      <c r="L8" s="933"/>
      <c r="M8" s="556"/>
    </row>
    <row r="9" spans="1:13" s="557" customFormat="1" ht="34.200000000000003" customHeight="1">
      <c r="A9" s="555"/>
      <c r="B9" s="560" t="s">
        <v>191</v>
      </c>
      <c r="C9" s="912" t="s">
        <v>265</v>
      </c>
      <c r="D9" s="913" t="s">
        <v>328</v>
      </c>
      <c r="E9" s="561" t="s">
        <v>99</v>
      </c>
      <c r="F9" s="561">
        <v>130</v>
      </c>
      <c r="G9" s="562">
        <v>906</v>
      </c>
      <c r="H9" s="563"/>
      <c r="I9" s="564"/>
      <c r="J9" s="564"/>
      <c r="K9" s="565" t="s">
        <v>329</v>
      </c>
      <c r="L9" s="566">
        <f>F9*G9</f>
        <v>117780</v>
      </c>
      <c r="M9" s="556"/>
    </row>
    <row r="10" spans="1:13" s="557" customFormat="1" ht="32.4" customHeight="1">
      <c r="A10" s="555"/>
      <c r="B10" s="567" t="s">
        <v>192</v>
      </c>
      <c r="C10" s="900" t="s">
        <v>287</v>
      </c>
      <c r="D10" s="901" t="s">
        <v>91</v>
      </c>
      <c r="E10" s="568" t="s">
        <v>99</v>
      </c>
      <c r="F10" s="568">
        <v>162.5</v>
      </c>
      <c r="G10" s="569">
        <v>15042</v>
      </c>
      <c r="H10" s="570" t="s">
        <v>329</v>
      </c>
      <c r="I10" s="571"/>
      <c r="J10" s="571"/>
      <c r="K10" s="572"/>
      <c r="L10" s="566">
        <f t="shared" ref="L10:L21" si="0">F10*G10</f>
        <v>2444325</v>
      </c>
      <c r="M10" s="556"/>
    </row>
    <row r="11" spans="1:13" s="557" customFormat="1" ht="29.4" customHeight="1">
      <c r="A11" s="555"/>
      <c r="B11" s="573" t="s">
        <v>198</v>
      </c>
      <c r="C11" s="900" t="s">
        <v>293</v>
      </c>
      <c r="D11" s="901" t="s">
        <v>99</v>
      </c>
      <c r="E11" s="561" t="s">
        <v>91</v>
      </c>
      <c r="F11" s="574">
        <v>385</v>
      </c>
      <c r="G11" s="562">
        <v>9349</v>
      </c>
      <c r="H11" s="575" t="s">
        <v>329</v>
      </c>
      <c r="I11" s="576"/>
      <c r="J11" s="576"/>
      <c r="K11" s="572"/>
      <c r="L11" s="566">
        <f t="shared" si="0"/>
        <v>3599365</v>
      </c>
      <c r="M11" s="556"/>
    </row>
    <row r="12" spans="1:13" s="557" customFormat="1" ht="17.399999999999999" customHeight="1">
      <c r="A12" s="555"/>
      <c r="B12" s="567">
        <v>2.1</v>
      </c>
      <c r="C12" s="900" t="s">
        <v>313</v>
      </c>
      <c r="D12" s="901" t="s">
        <v>91</v>
      </c>
      <c r="E12" s="568" t="s">
        <v>91</v>
      </c>
      <c r="F12" s="568">
        <v>498.33</v>
      </c>
      <c r="G12" s="569">
        <v>30283</v>
      </c>
      <c r="H12" s="570" t="s">
        <v>329</v>
      </c>
      <c r="I12" s="571"/>
      <c r="J12" s="571"/>
      <c r="K12" s="572"/>
      <c r="L12" s="566">
        <f>ROUND(F12*G12,0)</f>
        <v>15090927</v>
      </c>
      <c r="M12" s="556"/>
    </row>
    <row r="13" spans="1:13" s="557" customFormat="1" ht="31.2" customHeight="1">
      <c r="A13" s="555"/>
      <c r="B13" s="567">
        <v>2.2000000000000002</v>
      </c>
      <c r="C13" s="900" t="s">
        <v>314</v>
      </c>
      <c r="D13" s="901" t="s">
        <v>99</v>
      </c>
      <c r="E13" s="568" t="s">
        <v>91</v>
      </c>
      <c r="F13" s="568">
        <v>251.88</v>
      </c>
      <c r="G13" s="569">
        <v>22300</v>
      </c>
      <c r="H13" s="570" t="s">
        <v>329</v>
      </c>
      <c r="I13" s="571"/>
      <c r="J13" s="571"/>
      <c r="K13" s="572"/>
      <c r="L13" s="566">
        <f t="shared" si="0"/>
        <v>5616924</v>
      </c>
      <c r="M13" s="556"/>
    </row>
    <row r="14" spans="1:13" s="557" customFormat="1" ht="31.2" customHeight="1">
      <c r="A14" s="555"/>
      <c r="B14" s="577">
        <v>2.2999999999999998</v>
      </c>
      <c r="C14" s="900" t="s">
        <v>315</v>
      </c>
      <c r="D14" s="901" t="s">
        <v>91</v>
      </c>
      <c r="E14" s="568" t="s">
        <v>91</v>
      </c>
      <c r="F14" s="578">
        <v>112.96</v>
      </c>
      <c r="G14" s="569">
        <v>34234</v>
      </c>
      <c r="H14" s="570" t="s">
        <v>329</v>
      </c>
      <c r="I14" s="571"/>
      <c r="J14" s="571"/>
      <c r="K14" s="572"/>
      <c r="L14" s="566">
        <f>ROUND(F14*G14,0)</f>
        <v>3867073</v>
      </c>
      <c r="M14" s="556"/>
    </row>
    <row r="15" spans="1:13" s="557" customFormat="1" ht="22.2" customHeight="1">
      <c r="A15" s="555"/>
      <c r="B15" s="567">
        <v>3.1</v>
      </c>
      <c r="C15" s="900" t="s">
        <v>270</v>
      </c>
      <c r="D15" s="901" t="s">
        <v>91</v>
      </c>
      <c r="E15" s="568" t="s">
        <v>91</v>
      </c>
      <c r="F15" s="568">
        <v>170</v>
      </c>
      <c r="G15" s="569">
        <v>19961</v>
      </c>
      <c r="H15" s="570"/>
      <c r="I15" s="571" t="s">
        <v>329</v>
      </c>
      <c r="J15" s="571"/>
      <c r="K15" s="572"/>
      <c r="L15" s="566">
        <f t="shared" si="0"/>
        <v>3393370</v>
      </c>
      <c r="M15" s="556"/>
    </row>
    <row r="16" spans="1:13" s="557" customFormat="1" ht="29.4" customHeight="1">
      <c r="A16" s="555"/>
      <c r="B16" s="579">
        <v>3.2</v>
      </c>
      <c r="C16" s="905" t="s">
        <v>273</v>
      </c>
      <c r="D16" s="906"/>
      <c r="E16" s="580" t="s">
        <v>95</v>
      </c>
      <c r="F16" s="580">
        <v>45</v>
      </c>
      <c r="G16" s="581">
        <v>59789</v>
      </c>
      <c r="H16" s="582"/>
      <c r="I16" s="583" t="s">
        <v>329</v>
      </c>
      <c r="J16" s="583"/>
      <c r="K16" s="584"/>
      <c r="L16" s="566">
        <f t="shared" si="0"/>
        <v>2690505</v>
      </c>
      <c r="M16" s="556"/>
    </row>
    <row r="17" spans="1:13" s="557" customFormat="1" ht="34.799999999999997" customHeight="1">
      <c r="A17" s="555"/>
      <c r="B17" s="567">
        <v>3.3</v>
      </c>
      <c r="C17" s="900" t="s">
        <v>288</v>
      </c>
      <c r="D17" s="901"/>
      <c r="E17" s="580" t="s">
        <v>95</v>
      </c>
      <c r="F17" s="580">
        <v>87</v>
      </c>
      <c r="G17" s="581">
        <v>38719</v>
      </c>
      <c r="H17" s="582"/>
      <c r="I17" s="583" t="s">
        <v>329</v>
      </c>
      <c r="J17" s="583"/>
      <c r="K17" s="584"/>
      <c r="L17" s="566">
        <f t="shared" si="0"/>
        <v>3368553</v>
      </c>
      <c r="M17" s="556"/>
    </row>
    <row r="18" spans="1:13" s="557" customFormat="1" ht="30.6" customHeight="1">
      <c r="A18" s="555"/>
      <c r="B18" s="579">
        <v>3.4</v>
      </c>
      <c r="C18" s="902" t="s">
        <v>304</v>
      </c>
      <c r="D18" s="902"/>
      <c r="E18" s="580" t="s">
        <v>95</v>
      </c>
      <c r="F18" s="580">
        <v>217</v>
      </c>
      <c r="G18" s="581">
        <v>31576</v>
      </c>
      <c r="H18" s="582"/>
      <c r="I18" s="583"/>
      <c r="J18" s="583" t="s">
        <v>329</v>
      </c>
      <c r="K18" s="584"/>
      <c r="L18" s="566">
        <f t="shared" si="0"/>
        <v>6851992</v>
      </c>
      <c r="M18" s="556"/>
    </row>
    <row r="19" spans="1:13" s="557" customFormat="1" ht="33" customHeight="1">
      <c r="A19" s="555"/>
      <c r="B19" s="567">
        <v>3.5</v>
      </c>
      <c r="C19" s="903" t="s">
        <v>274</v>
      </c>
      <c r="D19" s="904"/>
      <c r="E19" s="580" t="s">
        <v>95</v>
      </c>
      <c r="F19" s="580">
        <v>38</v>
      </c>
      <c r="G19" s="581">
        <v>102516</v>
      </c>
      <c r="H19" s="582"/>
      <c r="I19" s="583"/>
      <c r="J19" s="583" t="s">
        <v>329</v>
      </c>
      <c r="K19" s="584"/>
      <c r="L19" s="566">
        <f t="shared" si="0"/>
        <v>3895608</v>
      </c>
      <c r="M19" s="556"/>
    </row>
    <row r="20" spans="1:13" s="557" customFormat="1" ht="28.2" customHeight="1">
      <c r="A20" s="555"/>
      <c r="B20" s="579">
        <v>3.6</v>
      </c>
      <c r="C20" s="900" t="s">
        <v>277</v>
      </c>
      <c r="D20" s="901"/>
      <c r="E20" s="580" t="s">
        <v>91</v>
      </c>
      <c r="F20" s="580">
        <v>255</v>
      </c>
      <c r="G20" s="581">
        <v>20773</v>
      </c>
      <c r="H20" s="582"/>
      <c r="I20" s="583"/>
      <c r="J20" s="583"/>
      <c r="K20" s="584" t="s">
        <v>329</v>
      </c>
      <c r="L20" s="566">
        <f t="shared" si="0"/>
        <v>5297115</v>
      </c>
      <c r="M20" s="556"/>
    </row>
    <row r="21" spans="1:13" s="557" customFormat="1" ht="30" customHeight="1" thickBot="1">
      <c r="A21" s="555"/>
      <c r="B21" s="567">
        <v>3.7</v>
      </c>
      <c r="C21" s="907" t="s">
        <v>311</v>
      </c>
      <c r="D21" s="908"/>
      <c r="E21" s="580" t="s">
        <v>91</v>
      </c>
      <c r="F21" s="585">
        <v>100</v>
      </c>
      <c r="G21" s="581">
        <v>37576</v>
      </c>
      <c r="H21" s="582"/>
      <c r="I21" s="583"/>
      <c r="J21" s="583"/>
      <c r="K21" s="584" t="s">
        <v>329</v>
      </c>
      <c r="L21" s="634">
        <f t="shared" si="0"/>
        <v>3757600</v>
      </c>
      <c r="M21" s="556"/>
    </row>
    <row r="22" spans="1:13" ht="25.2" customHeight="1" thickBot="1">
      <c r="A22" s="553"/>
      <c r="B22" s="909" t="s">
        <v>330</v>
      </c>
      <c r="C22" s="910"/>
      <c r="D22" s="910"/>
      <c r="E22" s="910"/>
      <c r="F22" s="910"/>
      <c r="G22" s="910"/>
      <c r="H22" s="910"/>
      <c r="I22" s="910"/>
      <c r="J22" s="910"/>
      <c r="K22" s="910"/>
      <c r="L22" s="631">
        <v>59991137</v>
      </c>
      <c r="M22" s="554"/>
    </row>
    <row r="23" spans="1:13" ht="22.2" customHeight="1">
      <c r="A23" s="553"/>
      <c r="B23" s="586"/>
      <c r="C23" s="587" t="s">
        <v>164</v>
      </c>
      <c r="D23" s="588"/>
      <c r="E23" s="587"/>
      <c r="F23" s="587"/>
      <c r="G23" s="587"/>
      <c r="H23" s="589" t="s">
        <v>161</v>
      </c>
      <c r="I23" s="548"/>
      <c r="J23" s="549"/>
      <c r="K23" s="588"/>
      <c r="L23" s="590"/>
      <c r="M23" s="554"/>
    </row>
    <row r="24" spans="1:13" ht="33" customHeight="1">
      <c r="A24" s="553"/>
      <c r="B24" s="591"/>
      <c r="C24" s="592"/>
      <c r="E24" s="592"/>
      <c r="F24" s="592"/>
      <c r="G24" s="592"/>
      <c r="H24" s="593"/>
      <c r="I24" s="594"/>
      <c r="J24" s="595"/>
      <c r="K24" s="552"/>
      <c r="L24" s="596"/>
      <c r="M24" s="554"/>
    </row>
    <row r="25" spans="1:13" ht="23.4" customHeight="1">
      <c r="A25" s="553"/>
      <c r="B25" s="591"/>
      <c r="C25" s="592"/>
      <c r="E25" s="592"/>
      <c r="F25" s="592"/>
      <c r="G25" s="592"/>
      <c r="H25" s="593"/>
      <c r="I25" s="594"/>
      <c r="J25" s="595"/>
      <c r="K25" s="552"/>
      <c r="L25" s="596"/>
      <c r="M25" s="554"/>
    </row>
    <row r="26" spans="1:13" ht="19.2">
      <c r="A26" s="553"/>
      <c r="B26" s="591"/>
      <c r="C26" s="592"/>
      <c r="E26" s="592"/>
      <c r="F26" s="592"/>
      <c r="G26" s="592"/>
      <c r="H26" s="593"/>
      <c r="I26" s="594"/>
      <c r="J26" s="595"/>
      <c r="K26" s="552"/>
      <c r="L26" s="596"/>
      <c r="M26" s="554"/>
    </row>
    <row r="27" spans="1:13" ht="19.2">
      <c r="A27" s="553"/>
      <c r="B27" s="591"/>
      <c r="C27" s="911" t="s">
        <v>317</v>
      </c>
      <c r="D27" s="911"/>
      <c r="E27" s="597"/>
      <c r="F27" s="597"/>
      <c r="G27" s="597"/>
      <c r="H27" s="911" t="s">
        <v>331</v>
      </c>
      <c r="I27" s="911"/>
      <c r="J27" s="911"/>
      <c r="K27" s="911"/>
      <c r="L27" s="596"/>
      <c r="M27" s="554"/>
    </row>
    <row r="28" spans="1:13" ht="38.25" customHeight="1" thickBot="1">
      <c r="A28" s="553"/>
      <c r="B28" s="598"/>
      <c r="C28" s="899" t="s">
        <v>332</v>
      </c>
      <c r="D28" s="899"/>
      <c r="E28" s="599"/>
      <c r="F28" s="599"/>
      <c r="G28" s="599"/>
      <c r="H28" s="899" t="s">
        <v>333</v>
      </c>
      <c r="I28" s="899"/>
      <c r="J28" s="899"/>
      <c r="K28" s="899"/>
      <c r="L28" s="600"/>
      <c r="M28" s="554"/>
    </row>
    <row r="29" spans="1:13" ht="19.8" thickBot="1">
      <c r="A29" s="601"/>
      <c r="B29" s="602"/>
      <c r="C29" s="602"/>
      <c r="D29" s="603"/>
      <c r="E29" s="602"/>
      <c r="F29" s="604"/>
      <c r="G29" s="605"/>
      <c r="H29" s="605"/>
      <c r="I29" s="605"/>
      <c r="J29" s="606"/>
      <c r="K29" s="605"/>
      <c r="L29" s="607"/>
      <c r="M29" s="608"/>
    </row>
  </sheetData>
  <mergeCells count="32">
    <mergeCell ref="B5:L5"/>
    <mergeCell ref="B2:C3"/>
    <mergeCell ref="D2:K2"/>
    <mergeCell ref="L2:L3"/>
    <mergeCell ref="D3:K3"/>
    <mergeCell ref="B4:L4"/>
    <mergeCell ref="C14:D14"/>
    <mergeCell ref="B6:L6"/>
    <mergeCell ref="B7:B8"/>
    <mergeCell ref="C7:D8"/>
    <mergeCell ref="E7:E8"/>
    <mergeCell ref="F7:F8"/>
    <mergeCell ref="G7:G8"/>
    <mergeCell ref="H7:K7"/>
    <mergeCell ref="L7:L8"/>
    <mergeCell ref="C9:D9"/>
    <mergeCell ref="C10:D10"/>
    <mergeCell ref="C11:D11"/>
    <mergeCell ref="C12:D12"/>
    <mergeCell ref="C13:D13"/>
    <mergeCell ref="C15:D15"/>
    <mergeCell ref="C16:D16"/>
    <mergeCell ref="C21:D21"/>
    <mergeCell ref="B22:K22"/>
    <mergeCell ref="C27:D27"/>
    <mergeCell ref="H27:K27"/>
    <mergeCell ref="C28:D28"/>
    <mergeCell ref="H28:K28"/>
    <mergeCell ref="C17:D17"/>
    <mergeCell ref="C18:D18"/>
    <mergeCell ref="C19:D19"/>
    <mergeCell ref="C20:D20"/>
  </mergeCells>
  <printOptions horizontalCentered="1"/>
  <pageMargins left="0.23622047244094491" right="0.23622047244094491" top="0.74803149606299213" bottom="0.74803149606299213" header="0.31496062992125984" footer="0.31496062992125984"/>
  <pageSetup paperSize="9" scale="59" orientation="landscape" r:id="rId1"/>
  <headerFooter>
    <oddFooter>&amp;C&amp;G</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5ADEC-E33C-43D7-BE8C-D0BC9133728D}">
  <sheetPr>
    <pageSetUpPr fitToPage="1"/>
  </sheetPr>
  <dimension ref="A1:M29"/>
  <sheetViews>
    <sheetView showGridLines="0" view="pageBreakPreview" topLeftCell="D7" zoomScale="85" zoomScaleNormal="85" zoomScaleSheetLayoutView="85" workbookViewId="0">
      <selection activeCell="H15" sqref="H15"/>
    </sheetView>
  </sheetViews>
  <sheetFormatPr baseColWidth="10" defaultColWidth="11.44140625" defaultRowHeight="13.8"/>
  <cols>
    <col min="1" max="1" width="4" style="552" customWidth="1"/>
    <col min="2" max="2" width="7.6640625" style="609" customWidth="1"/>
    <col min="3" max="3" width="10.6640625" style="609" customWidth="1"/>
    <col min="4" max="4" width="80.44140625" style="552" customWidth="1"/>
    <col min="5" max="5" width="12.109375" style="609" customWidth="1"/>
    <col min="6" max="6" width="15.5546875" style="610" bestFit="1" customWidth="1"/>
    <col min="7" max="7" width="16.6640625" style="611" customWidth="1"/>
    <col min="8" max="8" width="18.109375" style="611" customWidth="1"/>
    <col min="9" max="9" width="17.21875" style="611" customWidth="1"/>
    <col min="10" max="10" width="18.5546875" style="612" customWidth="1"/>
    <col min="11" max="11" width="24.77734375" style="611" customWidth="1"/>
    <col min="12" max="12" width="25" style="613" bestFit="1" customWidth="1"/>
    <col min="13" max="13" width="5" style="552" customWidth="1"/>
    <col min="14" max="14" width="11.44140625" style="552"/>
    <col min="15" max="15" width="15.88671875" style="552" bestFit="1" customWidth="1"/>
    <col min="16" max="16" width="15" style="552" customWidth="1"/>
    <col min="17" max="18" width="11.44140625" style="552"/>
    <col min="19" max="19" width="15.109375" style="552" bestFit="1" customWidth="1"/>
    <col min="20" max="20" width="14.109375" style="552" bestFit="1" customWidth="1"/>
    <col min="21" max="16384" width="11.44140625" style="552"/>
  </cols>
  <sheetData>
    <row r="1" spans="1:13" ht="19.8" thickBot="1">
      <c r="A1" s="544"/>
      <c r="B1" s="545"/>
      <c r="C1" s="545"/>
      <c r="D1" s="546"/>
      <c r="E1" s="545"/>
      <c r="F1" s="547"/>
      <c r="G1" s="548"/>
      <c r="H1" s="548"/>
      <c r="I1" s="548"/>
      <c r="J1" s="549"/>
      <c r="K1" s="548"/>
      <c r="L1" s="550"/>
      <c r="M1" s="551"/>
    </row>
    <row r="2" spans="1:13" ht="48.75" customHeight="1" thickBot="1">
      <c r="A2" s="553"/>
      <c r="B2" s="934"/>
      <c r="C2" s="935"/>
      <c r="D2" s="938" t="s">
        <v>210</v>
      </c>
      <c r="E2" s="938"/>
      <c r="F2" s="938"/>
      <c r="G2" s="938"/>
      <c r="H2" s="938"/>
      <c r="I2" s="938"/>
      <c r="J2" s="938"/>
      <c r="K2" s="938"/>
      <c r="L2" s="939"/>
      <c r="M2" s="554"/>
    </row>
    <row r="3" spans="1:13" ht="44.25" customHeight="1" thickBot="1">
      <c r="A3" s="553"/>
      <c r="B3" s="936"/>
      <c r="C3" s="937"/>
      <c r="D3" s="941" t="s">
        <v>334</v>
      </c>
      <c r="E3" s="941"/>
      <c r="F3" s="941"/>
      <c r="G3" s="941"/>
      <c r="H3" s="941"/>
      <c r="I3" s="941"/>
      <c r="J3" s="941"/>
      <c r="K3" s="941"/>
      <c r="L3" s="940"/>
      <c r="M3" s="554"/>
    </row>
    <row r="4" spans="1:13" ht="55.95" customHeight="1" thickBot="1">
      <c r="A4" s="553"/>
      <c r="B4" s="942" t="s">
        <v>264</v>
      </c>
      <c r="C4" s="943"/>
      <c r="D4" s="943"/>
      <c r="E4" s="943"/>
      <c r="F4" s="943"/>
      <c r="G4" s="943"/>
      <c r="H4" s="943"/>
      <c r="I4" s="943"/>
      <c r="J4" s="943"/>
      <c r="K4" s="943"/>
      <c r="L4" s="944"/>
      <c r="M4" s="554"/>
    </row>
    <row r="5" spans="1:13" ht="6.6" customHeight="1" thickBot="1">
      <c r="A5" s="553"/>
      <c r="B5" s="945"/>
      <c r="C5" s="946"/>
      <c r="D5" s="946"/>
      <c r="E5" s="946"/>
      <c r="F5" s="946"/>
      <c r="G5" s="946"/>
      <c r="H5" s="946"/>
      <c r="I5" s="946"/>
      <c r="J5" s="946"/>
      <c r="K5" s="946"/>
      <c r="L5" s="947"/>
      <c r="M5" s="554"/>
    </row>
    <row r="6" spans="1:13" s="557" customFormat="1" ht="31.2" customHeight="1" thickBot="1">
      <c r="A6" s="555"/>
      <c r="B6" s="914" t="s">
        <v>320</v>
      </c>
      <c r="C6" s="915"/>
      <c r="D6" s="915"/>
      <c r="E6" s="915"/>
      <c r="F6" s="915"/>
      <c r="G6" s="915"/>
      <c r="H6" s="949"/>
      <c r="I6" s="949"/>
      <c r="J6" s="949"/>
      <c r="K6" s="949"/>
      <c r="L6" s="916"/>
      <c r="M6" s="556"/>
    </row>
    <row r="7" spans="1:13" s="557" customFormat="1" ht="20.100000000000001" customHeight="1">
      <c r="A7" s="555"/>
      <c r="B7" s="917" t="s">
        <v>321</v>
      </c>
      <c r="C7" s="919" t="s">
        <v>23</v>
      </c>
      <c r="D7" s="951"/>
      <c r="E7" s="953" t="s">
        <v>95</v>
      </c>
      <c r="F7" s="925" t="s">
        <v>322</v>
      </c>
      <c r="G7" s="955" t="s">
        <v>14</v>
      </c>
      <c r="H7" s="917" t="s">
        <v>323</v>
      </c>
      <c r="I7" s="957"/>
      <c r="J7" s="957"/>
      <c r="K7" s="958"/>
      <c r="L7" s="932" t="s">
        <v>21</v>
      </c>
      <c r="M7" s="556"/>
    </row>
    <row r="8" spans="1:13" s="557" customFormat="1" ht="20.100000000000001" customHeight="1" thickBot="1">
      <c r="A8" s="555"/>
      <c r="B8" s="950"/>
      <c r="C8" s="921"/>
      <c r="D8" s="952"/>
      <c r="E8" s="954"/>
      <c r="F8" s="926"/>
      <c r="G8" s="956"/>
      <c r="H8" s="614" t="s">
        <v>324</v>
      </c>
      <c r="I8" s="615" t="s">
        <v>325</v>
      </c>
      <c r="J8" s="615" t="s">
        <v>326</v>
      </c>
      <c r="K8" s="616" t="s">
        <v>327</v>
      </c>
      <c r="L8" s="959"/>
      <c r="M8" s="556"/>
    </row>
    <row r="9" spans="1:13" s="557" customFormat="1" ht="33" customHeight="1">
      <c r="A9" s="555"/>
      <c r="B9" s="560" t="s">
        <v>191</v>
      </c>
      <c r="C9" s="912" t="s">
        <v>265</v>
      </c>
      <c r="D9" s="913"/>
      <c r="E9" s="617" t="s">
        <v>99</v>
      </c>
      <c r="F9" s="617">
        <v>130</v>
      </c>
      <c r="G9" s="618">
        <v>906</v>
      </c>
      <c r="H9" s="619"/>
      <c r="I9" s="620"/>
      <c r="J9" s="620"/>
      <c r="K9" s="621">
        <f>F9*G9</f>
        <v>117780</v>
      </c>
      <c r="L9" s="622">
        <f>K9</f>
        <v>117780</v>
      </c>
      <c r="M9" s="556"/>
    </row>
    <row r="10" spans="1:13" s="557" customFormat="1" ht="33" customHeight="1">
      <c r="A10" s="555"/>
      <c r="B10" s="577">
        <v>1.2</v>
      </c>
      <c r="C10" s="900" t="s">
        <v>287</v>
      </c>
      <c r="D10" s="901"/>
      <c r="E10" s="561" t="s">
        <v>99</v>
      </c>
      <c r="F10" s="561">
        <v>162.5</v>
      </c>
      <c r="G10" s="627">
        <v>15042</v>
      </c>
      <c r="H10" s="619">
        <f>F10*G10</f>
        <v>2444325</v>
      </c>
      <c r="I10" s="620"/>
      <c r="J10" s="620"/>
      <c r="K10" s="621"/>
      <c r="L10" s="632">
        <f>H10</f>
        <v>2444325</v>
      </c>
      <c r="M10" s="556"/>
    </row>
    <row r="11" spans="1:13" s="557" customFormat="1" ht="33" customHeight="1">
      <c r="A11" s="555"/>
      <c r="B11" s="577">
        <v>1.3</v>
      </c>
      <c r="C11" s="900" t="s">
        <v>293</v>
      </c>
      <c r="D11" s="901"/>
      <c r="E11" s="561" t="s">
        <v>91</v>
      </c>
      <c r="F11" s="561">
        <v>385</v>
      </c>
      <c r="G11" s="627">
        <v>9349</v>
      </c>
      <c r="H11" s="619">
        <f t="shared" ref="H11:H13" si="0">F11*G11</f>
        <v>3599365</v>
      </c>
      <c r="I11" s="620"/>
      <c r="J11" s="620"/>
      <c r="K11" s="621"/>
      <c r="L11" s="632">
        <f t="shared" ref="L11:L14" si="1">H11</f>
        <v>3599365</v>
      </c>
      <c r="M11" s="556"/>
    </row>
    <row r="12" spans="1:13" s="557" customFormat="1" ht="33" customHeight="1">
      <c r="A12" s="555"/>
      <c r="B12" s="577">
        <v>2.1</v>
      </c>
      <c r="C12" s="900" t="s">
        <v>313</v>
      </c>
      <c r="D12" s="901"/>
      <c r="E12" s="561" t="s">
        <v>91</v>
      </c>
      <c r="F12" s="561">
        <v>498.33</v>
      </c>
      <c r="G12" s="627">
        <v>30283</v>
      </c>
      <c r="H12" s="619">
        <f>ROUND(F12*G12,0)</f>
        <v>15090927</v>
      </c>
      <c r="I12" s="620"/>
      <c r="J12" s="620"/>
      <c r="K12" s="621"/>
      <c r="L12" s="632">
        <f t="shared" si="1"/>
        <v>15090927</v>
      </c>
      <c r="M12" s="556"/>
    </row>
    <row r="13" spans="1:13" s="557" customFormat="1" ht="33" customHeight="1">
      <c r="A13" s="555"/>
      <c r="B13" s="577">
        <v>2.2000000000000002</v>
      </c>
      <c r="C13" s="900" t="s">
        <v>314</v>
      </c>
      <c r="D13" s="901"/>
      <c r="E13" s="561" t="s">
        <v>91</v>
      </c>
      <c r="F13" s="561">
        <v>251.88</v>
      </c>
      <c r="G13" s="627">
        <v>22300</v>
      </c>
      <c r="H13" s="619">
        <f t="shared" si="0"/>
        <v>5616924</v>
      </c>
      <c r="I13" s="620"/>
      <c r="J13" s="620"/>
      <c r="K13" s="621"/>
      <c r="L13" s="632">
        <f t="shared" si="1"/>
        <v>5616924</v>
      </c>
      <c r="M13" s="556"/>
    </row>
    <row r="14" spans="1:13" s="557" customFormat="1" ht="33" customHeight="1">
      <c r="A14" s="555"/>
      <c r="B14" s="577">
        <v>2.2999999999999998</v>
      </c>
      <c r="C14" s="900" t="s">
        <v>315</v>
      </c>
      <c r="D14" s="901"/>
      <c r="E14" s="561" t="s">
        <v>91</v>
      </c>
      <c r="F14" s="561">
        <v>112.96</v>
      </c>
      <c r="G14" s="627">
        <v>34234</v>
      </c>
      <c r="H14" s="619">
        <f>ROUND(F14*G14,0)</f>
        <v>3867073</v>
      </c>
      <c r="I14" s="620"/>
      <c r="J14" s="620"/>
      <c r="K14" s="621"/>
      <c r="L14" s="632">
        <f t="shared" si="1"/>
        <v>3867073</v>
      </c>
      <c r="M14" s="556"/>
    </row>
    <row r="15" spans="1:13" s="557" customFormat="1" ht="33" customHeight="1">
      <c r="A15" s="555"/>
      <c r="B15" s="577">
        <v>3.1</v>
      </c>
      <c r="C15" s="900" t="s">
        <v>270</v>
      </c>
      <c r="D15" s="901"/>
      <c r="E15" s="561" t="s">
        <v>91</v>
      </c>
      <c r="F15" s="561">
        <v>170</v>
      </c>
      <c r="G15" s="627">
        <v>19961</v>
      </c>
      <c r="H15" s="619"/>
      <c r="I15" s="620">
        <f>F15*G15</f>
        <v>3393370</v>
      </c>
      <c r="J15" s="620"/>
      <c r="K15" s="621"/>
      <c r="L15" s="632">
        <f>I15</f>
        <v>3393370</v>
      </c>
      <c r="M15" s="556"/>
    </row>
    <row r="16" spans="1:13" s="557" customFormat="1" ht="33" customHeight="1">
      <c r="A16" s="555"/>
      <c r="B16" s="577">
        <v>3.2</v>
      </c>
      <c r="C16" s="900" t="s">
        <v>273</v>
      </c>
      <c r="D16" s="901"/>
      <c r="E16" s="561" t="s">
        <v>95</v>
      </c>
      <c r="F16" s="561">
        <v>45</v>
      </c>
      <c r="G16" s="627">
        <v>59789</v>
      </c>
      <c r="H16" s="619"/>
      <c r="I16" s="620">
        <f t="shared" ref="I16:I17" si="2">F16*G16</f>
        <v>2690505</v>
      </c>
      <c r="J16" s="620"/>
      <c r="K16" s="621"/>
      <c r="L16" s="632">
        <f t="shared" ref="L16:L17" si="3">I16</f>
        <v>2690505</v>
      </c>
      <c r="M16" s="556"/>
    </row>
    <row r="17" spans="1:13" s="557" customFormat="1" ht="32.4" customHeight="1">
      <c r="A17" s="555"/>
      <c r="B17" s="567">
        <v>3.3</v>
      </c>
      <c r="C17" s="900" t="s">
        <v>288</v>
      </c>
      <c r="D17" s="901"/>
      <c r="E17" s="568" t="s">
        <v>95</v>
      </c>
      <c r="F17" s="568">
        <v>87</v>
      </c>
      <c r="G17" s="623">
        <v>38719</v>
      </c>
      <c r="H17" s="624"/>
      <c r="I17" s="620">
        <f t="shared" si="2"/>
        <v>3368553</v>
      </c>
      <c r="J17" s="625"/>
      <c r="K17" s="626"/>
      <c r="L17" s="632">
        <f t="shared" si="3"/>
        <v>3368553</v>
      </c>
      <c r="M17" s="556"/>
    </row>
    <row r="18" spans="1:13" s="557" customFormat="1" ht="31.8" customHeight="1">
      <c r="A18" s="555"/>
      <c r="B18" s="573">
        <v>3.4</v>
      </c>
      <c r="C18" s="900" t="s">
        <v>304</v>
      </c>
      <c r="D18" s="901"/>
      <c r="E18" s="561" t="s">
        <v>95</v>
      </c>
      <c r="F18" s="574">
        <v>217</v>
      </c>
      <c r="G18" s="627">
        <v>31576</v>
      </c>
      <c r="H18" s="624"/>
      <c r="I18" s="625"/>
      <c r="J18" s="625">
        <f>F18*G18</f>
        <v>6851992</v>
      </c>
      <c r="K18" s="626"/>
      <c r="L18" s="566">
        <f>J18</f>
        <v>6851992</v>
      </c>
      <c r="M18" s="556"/>
    </row>
    <row r="19" spans="1:13" s="557" customFormat="1" ht="28.2" customHeight="1">
      <c r="A19" s="555"/>
      <c r="B19" s="567">
        <v>3.5</v>
      </c>
      <c r="C19" s="900" t="s">
        <v>274</v>
      </c>
      <c r="D19" s="901"/>
      <c r="E19" s="568" t="s">
        <v>95</v>
      </c>
      <c r="F19" s="568">
        <v>38</v>
      </c>
      <c r="G19" s="623">
        <v>102516</v>
      </c>
      <c r="H19" s="624"/>
      <c r="I19" s="625"/>
      <c r="J19" s="625">
        <f>F19*G19</f>
        <v>3895608</v>
      </c>
      <c r="K19" s="626"/>
      <c r="L19" s="566">
        <f>J19</f>
        <v>3895608</v>
      </c>
      <c r="M19" s="556"/>
    </row>
    <row r="20" spans="1:13" s="557" customFormat="1" ht="34.200000000000003" customHeight="1">
      <c r="A20" s="555"/>
      <c r="B20" s="567">
        <v>3.6</v>
      </c>
      <c r="C20" s="900" t="s">
        <v>277</v>
      </c>
      <c r="D20" s="901"/>
      <c r="E20" s="568" t="s">
        <v>91</v>
      </c>
      <c r="F20" s="568">
        <v>255</v>
      </c>
      <c r="G20" s="623">
        <v>20773</v>
      </c>
      <c r="H20" s="624"/>
      <c r="I20" s="625"/>
      <c r="J20" s="625"/>
      <c r="K20" s="626">
        <f>F20*G20</f>
        <v>5297115</v>
      </c>
      <c r="L20" s="566">
        <f>K20</f>
        <v>5297115</v>
      </c>
      <c r="M20" s="556"/>
    </row>
    <row r="21" spans="1:13" s="557" customFormat="1" ht="31.8" customHeight="1" thickBot="1">
      <c r="A21" s="555"/>
      <c r="B21" s="633">
        <v>3.7</v>
      </c>
      <c r="C21" s="907" t="s">
        <v>311</v>
      </c>
      <c r="D21" s="908"/>
      <c r="E21" s="580" t="s">
        <v>91</v>
      </c>
      <c r="F21" s="585">
        <v>100</v>
      </c>
      <c r="G21" s="628">
        <v>37576</v>
      </c>
      <c r="H21" s="629"/>
      <c r="I21" s="630"/>
      <c r="J21" s="630"/>
      <c r="K21" s="626">
        <f>F21*G21</f>
        <v>3757600</v>
      </c>
      <c r="L21" s="566">
        <f>K21</f>
        <v>3757600</v>
      </c>
      <c r="M21" s="556"/>
    </row>
    <row r="22" spans="1:13" ht="25.2" customHeight="1" thickBot="1">
      <c r="A22" s="553"/>
      <c r="B22" s="909" t="s">
        <v>330</v>
      </c>
      <c r="C22" s="910"/>
      <c r="D22" s="910"/>
      <c r="E22" s="910"/>
      <c r="F22" s="910"/>
      <c r="G22" s="910"/>
      <c r="H22" s="910"/>
      <c r="I22" s="910"/>
      <c r="J22" s="910"/>
      <c r="K22" s="948"/>
      <c r="L22" s="631">
        <f>SUM(L9:L21)</f>
        <v>59991137</v>
      </c>
      <c r="M22" s="554"/>
    </row>
    <row r="23" spans="1:13" ht="22.2" customHeight="1">
      <c r="A23" s="553"/>
      <c r="B23" s="586"/>
      <c r="C23" s="587" t="s">
        <v>164</v>
      </c>
      <c r="D23" s="588"/>
      <c r="E23" s="587"/>
      <c r="F23" s="587"/>
      <c r="G23" s="587"/>
      <c r="H23" s="589" t="s">
        <v>161</v>
      </c>
      <c r="I23" s="548"/>
      <c r="J23" s="549"/>
      <c r="K23" s="588"/>
      <c r="L23" s="590"/>
      <c r="M23" s="554"/>
    </row>
    <row r="24" spans="1:13" ht="33" customHeight="1">
      <c r="A24" s="553"/>
      <c r="B24" s="591"/>
      <c r="C24" s="592"/>
      <c r="E24" s="592"/>
      <c r="F24" s="592"/>
      <c r="G24" s="592"/>
      <c r="H24" s="593"/>
      <c r="I24" s="594"/>
      <c r="J24" s="595"/>
      <c r="K24" s="552"/>
      <c r="L24" s="596"/>
      <c r="M24" s="554"/>
    </row>
    <row r="25" spans="1:13" ht="23.4" customHeight="1">
      <c r="A25" s="553"/>
      <c r="B25" s="591"/>
      <c r="C25" s="592"/>
      <c r="E25" s="592"/>
      <c r="F25" s="592"/>
      <c r="G25" s="592"/>
      <c r="H25" s="593"/>
      <c r="I25" s="594"/>
      <c r="J25" s="595"/>
      <c r="K25" s="552"/>
      <c r="L25" s="596"/>
      <c r="M25" s="554"/>
    </row>
    <row r="26" spans="1:13" ht="19.2">
      <c r="A26" s="553"/>
      <c r="B26" s="591"/>
      <c r="C26" s="592"/>
      <c r="E26" s="592"/>
      <c r="F26" s="592"/>
      <c r="G26" s="592"/>
      <c r="H26" s="593"/>
      <c r="I26" s="594"/>
      <c r="J26" s="595"/>
      <c r="K26" s="552"/>
      <c r="L26" s="596"/>
      <c r="M26" s="554"/>
    </row>
    <row r="27" spans="1:13" ht="19.2">
      <c r="A27" s="553"/>
      <c r="B27" s="591"/>
      <c r="C27" s="911" t="s">
        <v>317</v>
      </c>
      <c r="D27" s="911"/>
      <c r="E27" s="597"/>
      <c r="F27" s="597"/>
      <c r="G27" s="597"/>
      <c r="H27" s="911" t="s">
        <v>331</v>
      </c>
      <c r="I27" s="911"/>
      <c r="J27" s="911"/>
      <c r="K27" s="911"/>
      <c r="L27" s="596"/>
      <c r="M27" s="554"/>
    </row>
    <row r="28" spans="1:13" ht="38.25" customHeight="1" thickBot="1">
      <c r="A28" s="553"/>
      <c r="B28" s="598"/>
      <c r="C28" s="899" t="s">
        <v>332</v>
      </c>
      <c r="D28" s="899"/>
      <c r="E28" s="599"/>
      <c r="F28" s="599"/>
      <c r="G28" s="599"/>
      <c r="H28" s="899" t="s">
        <v>333</v>
      </c>
      <c r="I28" s="899"/>
      <c r="J28" s="899"/>
      <c r="K28" s="899"/>
      <c r="L28" s="600"/>
      <c r="M28" s="554"/>
    </row>
    <row r="29" spans="1:13" ht="19.8" thickBot="1">
      <c r="A29" s="601"/>
      <c r="B29" s="602"/>
      <c r="C29" s="602"/>
      <c r="D29" s="603"/>
      <c r="E29" s="602"/>
      <c r="F29" s="604"/>
      <c r="G29" s="605"/>
      <c r="H29" s="605"/>
      <c r="I29" s="605"/>
      <c r="J29" s="606"/>
      <c r="K29" s="605"/>
      <c r="L29" s="607"/>
      <c r="M29" s="608"/>
    </row>
  </sheetData>
  <mergeCells count="32">
    <mergeCell ref="B5:L5"/>
    <mergeCell ref="B2:C3"/>
    <mergeCell ref="D2:K2"/>
    <mergeCell ref="L2:L3"/>
    <mergeCell ref="D3:K3"/>
    <mergeCell ref="B4:L4"/>
    <mergeCell ref="B6:L6"/>
    <mergeCell ref="B7:B8"/>
    <mergeCell ref="C7:D8"/>
    <mergeCell ref="E7:E8"/>
    <mergeCell ref="F7:F8"/>
    <mergeCell ref="G7:G8"/>
    <mergeCell ref="H7:K7"/>
    <mergeCell ref="L7:L8"/>
    <mergeCell ref="C9:D9"/>
    <mergeCell ref="C17:D17"/>
    <mergeCell ref="C18:D18"/>
    <mergeCell ref="C19:D19"/>
    <mergeCell ref="C20:D20"/>
    <mergeCell ref="C28:D28"/>
    <mergeCell ref="H28:K28"/>
    <mergeCell ref="C10:D10"/>
    <mergeCell ref="C11:D11"/>
    <mergeCell ref="C12:D12"/>
    <mergeCell ref="C13:D13"/>
    <mergeCell ref="C14:D14"/>
    <mergeCell ref="C15:D15"/>
    <mergeCell ref="C16:D16"/>
    <mergeCell ref="B22:K22"/>
    <mergeCell ref="C27:D27"/>
    <mergeCell ref="H27:K27"/>
    <mergeCell ref="C21:D21"/>
  </mergeCells>
  <printOptions horizontalCentered="1"/>
  <pageMargins left="0.25" right="0.25" top="0.75" bottom="0.75" header="0.3" footer="0.3"/>
  <pageSetup scale="53" fitToHeight="0" orientation="landscape" r:id="rId1"/>
  <headerFooter>
    <oddFooter>&amp;C&amp;G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M59"/>
  <sheetViews>
    <sheetView showGridLines="0" view="pageBreakPreview" topLeftCell="A19" zoomScale="70" zoomScaleNormal="100" zoomScaleSheetLayoutView="70" zoomScalePageLayoutView="87" workbookViewId="0">
      <selection activeCell="G11" sqref="G11:G12"/>
    </sheetView>
  </sheetViews>
  <sheetFormatPr baseColWidth="10" defaultColWidth="11.44140625" defaultRowHeight="13.8"/>
  <cols>
    <col min="1" max="2" width="3.44140625" style="1" customWidth="1"/>
    <col min="3" max="3" width="6" style="1" customWidth="1"/>
    <col min="4" max="4" width="17.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17"/>
      <c r="D2" s="217"/>
      <c r="E2" s="218"/>
      <c r="F2" s="217"/>
      <c r="G2" s="217"/>
      <c r="H2" s="217"/>
      <c r="I2" s="217"/>
      <c r="J2" s="217"/>
      <c r="K2" s="217"/>
      <c r="L2" s="8"/>
      <c r="M2" s="5"/>
    </row>
    <row r="3" spans="1:13" ht="30" customHeight="1">
      <c r="A3" s="5"/>
      <c r="B3" s="9"/>
      <c r="C3" s="977" t="s">
        <v>0</v>
      </c>
      <c r="D3" s="977"/>
      <c r="E3" s="977"/>
      <c r="F3" s="977"/>
      <c r="G3" s="5"/>
      <c r="H3" s="5"/>
      <c r="I3" s="5"/>
      <c r="J3" s="5"/>
      <c r="K3" s="5"/>
      <c r="L3" s="10"/>
      <c r="M3" s="5"/>
    </row>
    <row r="4" spans="1:13" ht="15.6">
      <c r="A4" s="5"/>
      <c r="B4" s="9"/>
      <c r="C4" s="210" t="s">
        <v>1</v>
      </c>
      <c r="D4" s="209" t="s">
        <v>2</v>
      </c>
      <c r="E4" s="210" t="s">
        <v>3</v>
      </c>
      <c r="F4" s="209">
        <v>1</v>
      </c>
      <c r="G4" s="5"/>
      <c r="H4" s="5"/>
      <c r="I4" s="5"/>
      <c r="J4" s="5"/>
      <c r="K4" s="5"/>
      <c r="L4" s="10"/>
      <c r="M4" s="5"/>
    </row>
    <row r="5" spans="1:13" ht="15.6">
      <c r="A5" s="5"/>
      <c r="B5" s="9"/>
      <c r="C5" s="986" t="s">
        <v>4</v>
      </c>
      <c r="D5" s="987"/>
      <c r="E5" s="987"/>
      <c r="F5" s="987"/>
      <c r="G5" s="987"/>
      <c r="H5" s="987"/>
      <c r="I5" s="987"/>
      <c r="J5" s="987"/>
      <c r="K5" s="988"/>
      <c r="L5" s="10"/>
      <c r="M5" s="5"/>
    </row>
    <row r="6" spans="1:13" ht="15.6">
      <c r="A6" s="5"/>
      <c r="B6" s="9"/>
      <c r="C6" s="978" t="s">
        <v>5</v>
      </c>
      <c r="D6" s="979"/>
      <c r="E6" s="979"/>
      <c r="F6" s="979"/>
      <c r="G6" s="979"/>
      <c r="H6" s="979"/>
      <c r="I6" s="979"/>
      <c r="J6" s="979"/>
      <c r="K6" s="980"/>
      <c r="L6" s="10"/>
      <c r="M6" s="5"/>
    </row>
    <row r="7" spans="1:13" s="21" customFormat="1" ht="15.6">
      <c r="A7" s="19"/>
      <c r="B7" s="20"/>
      <c r="C7" s="996" t="s">
        <v>6</v>
      </c>
      <c r="D7" s="996"/>
      <c r="E7" s="996"/>
      <c r="F7" s="996"/>
      <c r="G7" s="996"/>
      <c r="H7" s="996"/>
      <c r="I7" s="996"/>
      <c r="J7" s="996"/>
      <c r="K7" s="996"/>
      <c r="L7" s="22"/>
      <c r="M7" s="19"/>
    </row>
    <row r="8" spans="1:13" ht="43.5" customHeight="1">
      <c r="A8" s="5"/>
      <c r="B8" s="9"/>
      <c r="C8" s="996"/>
      <c r="D8" s="996"/>
      <c r="E8" s="996"/>
      <c r="F8" s="996"/>
      <c r="G8" s="996"/>
      <c r="H8" s="996"/>
      <c r="I8" s="996"/>
      <c r="J8" s="996"/>
      <c r="K8" s="996"/>
      <c r="L8" s="10"/>
      <c r="M8" s="5"/>
    </row>
    <row r="9" spans="1:13" ht="34.5" customHeight="1">
      <c r="A9" s="5"/>
      <c r="B9" s="9"/>
      <c r="C9" s="997" t="s">
        <v>7</v>
      </c>
      <c r="D9" s="998"/>
      <c r="E9" s="998"/>
      <c r="F9" s="998"/>
      <c r="G9" s="998"/>
      <c r="H9" s="998"/>
      <c r="I9" s="998"/>
      <c r="J9" s="998"/>
      <c r="K9" s="999"/>
      <c r="L9" s="10"/>
      <c r="M9" s="5"/>
    </row>
    <row r="10" spans="1:13" ht="30" customHeight="1" thickBot="1">
      <c r="A10" s="5"/>
      <c r="B10" s="9"/>
      <c r="C10" s="962"/>
      <c r="D10" s="963"/>
      <c r="E10" s="963"/>
      <c r="F10" s="963"/>
      <c r="G10" s="963"/>
      <c r="H10" s="963"/>
      <c r="I10" s="963"/>
      <c r="J10" s="963"/>
      <c r="K10" s="964"/>
      <c r="L10" s="10"/>
      <c r="M10" s="5"/>
    </row>
    <row r="11" spans="1:13" ht="30" customHeight="1">
      <c r="A11" s="5"/>
      <c r="B11" s="9"/>
      <c r="C11" s="993" t="s">
        <v>8</v>
      </c>
      <c r="D11" s="984" t="s">
        <v>9</v>
      </c>
      <c r="E11" s="995" t="s">
        <v>10</v>
      </c>
      <c r="F11" s="995"/>
      <c r="G11" s="993" t="s">
        <v>11</v>
      </c>
      <c r="H11" s="984" t="s">
        <v>12</v>
      </c>
      <c r="I11" s="984" t="s">
        <v>13</v>
      </c>
      <c r="J11" s="989" t="s">
        <v>14</v>
      </c>
      <c r="K11" s="991" t="s">
        <v>15</v>
      </c>
      <c r="L11" s="10"/>
      <c r="M11" s="5"/>
    </row>
    <row r="12" spans="1:13" ht="30" customHeight="1" thickBot="1">
      <c r="A12" s="5"/>
      <c r="B12" s="9"/>
      <c r="C12" s="994"/>
      <c r="D12" s="985"/>
      <c r="E12" s="130" t="s">
        <v>16</v>
      </c>
      <c r="F12" s="130" t="s">
        <v>17</v>
      </c>
      <c r="G12" s="994"/>
      <c r="H12" s="985"/>
      <c r="I12" s="985"/>
      <c r="J12" s="990"/>
      <c r="K12" s="992"/>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29"/>
      <c r="K23" s="138"/>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965" t="s">
        <v>19</v>
      </c>
      <c r="D40" s="966"/>
      <c r="E40" s="966"/>
      <c r="F40" s="966"/>
      <c r="G40" s="966"/>
      <c r="H40" s="966"/>
      <c r="I40" s="966"/>
      <c r="J40" s="967"/>
      <c r="K40" s="168"/>
      <c r="L40" s="13"/>
      <c r="M40" s="11"/>
    </row>
    <row r="41" spans="1:13" s="3" customFormat="1" ht="16.2"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981"/>
      <c r="H42" s="982"/>
      <c r="I42" s="983"/>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75"/>
      <c r="H46" s="175"/>
      <c r="I46" s="175"/>
      <c r="J46" s="175"/>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88"/>
      <c r="G48" s="186"/>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ht="16.2" thickBot="1">
      <c r="A50" s="11"/>
      <c r="B50" s="12"/>
      <c r="C50" s="171"/>
      <c r="D50" s="172"/>
      <c r="E50" s="172"/>
      <c r="F50" s="172"/>
      <c r="G50" s="171"/>
      <c r="H50" s="171"/>
      <c r="I50" s="193"/>
      <c r="J50" s="194"/>
      <c r="K50" s="195"/>
      <c r="L50" s="13"/>
      <c r="M50" s="11"/>
    </row>
    <row r="51" spans="1:13" s="3" customFormat="1" ht="15.6">
      <c r="A51" s="11"/>
      <c r="B51" s="12"/>
      <c r="C51" s="196"/>
      <c r="D51" s="975"/>
      <c r="E51" s="975"/>
      <c r="F51" s="975"/>
      <c r="G51" s="975"/>
      <c r="H51" s="975"/>
      <c r="I51" s="975"/>
      <c r="J51" s="975"/>
      <c r="K51" s="976"/>
      <c r="L51" s="14"/>
      <c r="M51" s="11"/>
    </row>
    <row r="52" spans="1:13" s="3" customFormat="1" ht="46.5" customHeight="1">
      <c r="A52" s="11"/>
      <c r="B52" s="12"/>
      <c r="C52" s="960" t="s">
        <v>22</v>
      </c>
      <c r="D52" s="961"/>
      <c r="E52" s="961"/>
      <c r="F52" s="961"/>
      <c r="G52" s="961"/>
      <c r="H52" s="974" t="s">
        <v>23</v>
      </c>
      <c r="I52" s="974"/>
      <c r="J52" s="974"/>
      <c r="K52" s="197" t="s">
        <v>24</v>
      </c>
      <c r="L52" s="15"/>
      <c r="M52" s="11"/>
    </row>
    <row r="53" spans="1:13" s="3" customFormat="1" ht="32.25" customHeight="1">
      <c r="A53" s="11"/>
      <c r="B53" s="12"/>
      <c r="C53" s="960" t="s">
        <v>25</v>
      </c>
      <c r="D53" s="961"/>
      <c r="E53" s="961"/>
      <c r="F53" s="961"/>
      <c r="G53" s="961"/>
      <c r="H53" s="973" t="s">
        <v>26</v>
      </c>
      <c r="I53" s="973"/>
      <c r="J53" s="198" t="s">
        <v>27</v>
      </c>
      <c r="K53" s="199" t="s">
        <v>28</v>
      </c>
      <c r="L53" s="15"/>
      <c r="M53" s="11"/>
    </row>
    <row r="54" spans="1:13" s="3" customFormat="1" ht="30" customHeight="1">
      <c r="A54" s="11"/>
      <c r="B54" s="12"/>
      <c r="C54" s="960" t="s">
        <v>29</v>
      </c>
      <c r="D54" s="961"/>
      <c r="E54" s="961"/>
      <c r="F54" s="961"/>
      <c r="G54" s="961"/>
      <c r="H54" s="970" t="s">
        <v>30</v>
      </c>
      <c r="I54" s="971"/>
      <c r="J54" s="198" t="s">
        <v>31</v>
      </c>
      <c r="K54" s="199" t="s">
        <v>28</v>
      </c>
      <c r="L54" s="15"/>
      <c r="M54" s="11"/>
    </row>
    <row r="55" spans="1:13" s="4" customFormat="1" ht="58.5" customHeight="1">
      <c r="A55" s="11"/>
      <c r="B55" s="12"/>
      <c r="C55" s="200"/>
      <c r="D55" s="201"/>
      <c r="E55" s="201"/>
      <c r="F55" s="201"/>
      <c r="G55" s="202"/>
      <c r="H55" s="972" t="s">
        <v>32</v>
      </c>
      <c r="I55" s="973"/>
      <c r="J55" s="198" t="s">
        <v>33</v>
      </c>
      <c r="K55" s="199" t="s">
        <v>28</v>
      </c>
      <c r="L55" s="13"/>
      <c r="M55" s="11"/>
    </row>
    <row r="56" spans="1:13" ht="57" customHeight="1">
      <c r="A56" s="5"/>
      <c r="B56" s="9"/>
      <c r="C56" s="203"/>
      <c r="D56" s="204"/>
      <c r="E56" s="204"/>
      <c r="F56" s="204"/>
      <c r="G56" s="205"/>
      <c r="H56" s="973" t="s">
        <v>34</v>
      </c>
      <c r="I56" s="973"/>
      <c r="J56" s="198" t="s">
        <v>35</v>
      </c>
      <c r="K56" s="199" t="s">
        <v>28</v>
      </c>
      <c r="L56" s="10"/>
      <c r="M56" s="5"/>
    </row>
    <row r="57" spans="1:13" ht="15.6">
      <c r="A57" s="5"/>
      <c r="B57" s="9"/>
      <c r="C57" s="206"/>
      <c r="D57" s="207"/>
      <c r="E57" s="207"/>
      <c r="F57" s="207"/>
      <c r="G57" s="208"/>
      <c r="H57" s="968"/>
      <c r="I57" s="968"/>
      <c r="J57" s="968"/>
      <c r="K57" s="969"/>
      <c r="L57" s="10"/>
      <c r="M57" s="5"/>
    </row>
    <row r="58" spans="1:13" ht="16.2" thickBot="1">
      <c r="A58" s="5"/>
      <c r="B58" s="219"/>
      <c r="C58" s="220"/>
      <c r="D58" s="220"/>
      <c r="E58" s="221"/>
      <c r="F58" s="220"/>
      <c r="G58" s="222"/>
      <c r="H58" s="220"/>
      <c r="I58" s="220"/>
      <c r="J58" s="220"/>
      <c r="K58" s="220"/>
      <c r="L58" s="223"/>
      <c r="M58" s="5"/>
    </row>
    <row r="59" spans="1:13" ht="16.2" thickTop="1">
      <c r="A59" s="5"/>
      <c r="B59" s="5"/>
      <c r="C59" s="5"/>
      <c r="D59" s="5"/>
      <c r="E59" s="6"/>
      <c r="F59" s="5"/>
      <c r="G59" s="5"/>
      <c r="H59" s="5"/>
      <c r="I59" s="5"/>
      <c r="J59" s="5"/>
      <c r="K59" s="5"/>
      <c r="L59" s="5"/>
      <c r="M59" s="5"/>
    </row>
  </sheetData>
  <mergeCells count="26">
    <mergeCell ref="C3:F3"/>
    <mergeCell ref="C6:K6"/>
    <mergeCell ref="G42:I42"/>
    <mergeCell ref="I11:I12"/>
    <mergeCell ref="C5:K5"/>
    <mergeCell ref="J11:J12"/>
    <mergeCell ref="K11:K12"/>
    <mergeCell ref="C11:C12"/>
    <mergeCell ref="D11:D12"/>
    <mergeCell ref="G11:G12"/>
    <mergeCell ref="H11:H12"/>
    <mergeCell ref="E11:F11"/>
    <mergeCell ref="C7:K8"/>
    <mergeCell ref="C9:K9"/>
    <mergeCell ref="C53:G53"/>
    <mergeCell ref="C10:K10"/>
    <mergeCell ref="C40:J40"/>
    <mergeCell ref="H57:K57"/>
    <mergeCell ref="C54:G54"/>
    <mergeCell ref="H54:I54"/>
    <mergeCell ref="H55:I55"/>
    <mergeCell ref="H56:I56"/>
    <mergeCell ref="C52:G52"/>
    <mergeCell ref="H52:J52"/>
    <mergeCell ref="H53:I53"/>
    <mergeCell ref="D51:K5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sheetPr>
  <dimension ref="A1:Q557"/>
  <sheetViews>
    <sheetView view="pageBreakPreview" topLeftCell="A438" zoomScaleNormal="100" zoomScaleSheetLayoutView="100" workbookViewId="0">
      <selection activeCell="K59" sqref="K59"/>
    </sheetView>
  </sheetViews>
  <sheetFormatPr baseColWidth="10" defaultColWidth="10.88671875" defaultRowHeight="14.4"/>
  <cols>
    <col min="1" max="1" width="4.109375" style="277" customWidth="1"/>
    <col min="2" max="2" width="8.6640625" style="277" bestFit="1" customWidth="1"/>
    <col min="3" max="6" width="10.88671875" style="277" customWidth="1"/>
    <col min="7" max="7" width="43.109375" style="277" bestFit="1" customWidth="1"/>
    <col min="8" max="8" width="13.44140625" style="277" customWidth="1"/>
    <col min="9" max="10" width="9.88671875" style="277" customWidth="1"/>
    <col min="11" max="11" width="14.109375" style="277" customWidth="1"/>
    <col min="12" max="12" width="12.109375" style="277" customWidth="1"/>
    <col min="13" max="13" width="15.33203125" style="277" customWidth="1"/>
    <col min="14" max="16384" width="10.88671875" style="277"/>
  </cols>
  <sheetData>
    <row r="1" spans="2:14" ht="24" customHeight="1">
      <c r="B1" s="1000"/>
      <c r="C1" s="1001"/>
      <c r="D1" s="1001"/>
      <c r="E1" s="1001"/>
      <c r="F1" s="1001"/>
      <c r="G1" s="1001"/>
      <c r="H1" s="1001"/>
      <c r="I1" s="1001"/>
      <c r="J1" s="1001"/>
      <c r="K1" s="1001"/>
      <c r="L1" s="1001"/>
      <c r="M1" s="1002"/>
    </row>
    <row r="2" spans="2:14" ht="40.5" customHeight="1">
      <c r="B2" s="1003"/>
      <c r="C2" s="1004"/>
      <c r="D2" s="1004"/>
      <c r="E2" s="1004"/>
      <c r="F2" s="1004"/>
      <c r="G2" s="1004"/>
      <c r="H2" s="1004"/>
      <c r="I2" s="1004"/>
      <c r="J2" s="1004"/>
      <c r="K2" s="1004"/>
      <c r="L2" s="1004"/>
      <c r="M2" s="1005"/>
    </row>
    <row r="3" spans="2:14" ht="18" customHeight="1" thickBot="1">
      <c r="B3" s="1006"/>
      <c r="C3" s="1007"/>
      <c r="D3" s="1007"/>
      <c r="E3" s="1007"/>
      <c r="F3" s="1007"/>
      <c r="G3" s="1007"/>
      <c r="H3" s="1007"/>
      <c r="I3" s="1007"/>
      <c r="J3" s="1007"/>
      <c r="K3" s="1007"/>
      <c r="L3" s="1007"/>
      <c r="M3" s="1008"/>
    </row>
    <row r="4" spans="2:14" ht="15" thickBot="1">
      <c r="B4" s="1009" t="s">
        <v>106</v>
      </c>
      <c r="C4" s="1010"/>
      <c r="D4" s="1010"/>
      <c r="E4" s="1010"/>
      <c r="F4" s="1010"/>
      <c r="G4" s="1010"/>
      <c r="H4" s="1010"/>
      <c r="I4" s="1010"/>
      <c r="J4" s="1010"/>
      <c r="K4" s="1010"/>
      <c r="L4" s="1010"/>
      <c r="M4" s="1011"/>
      <c r="N4" s="343"/>
    </row>
    <row r="5" spans="2:14" ht="15" customHeight="1">
      <c r="B5" s="1012" t="s">
        <v>167</v>
      </c>
      <c r="C5" s="1013"/>
      <c r="D5" s="1013"/>
      <c r="E5" s="1013"/>
      <c r="F5" s="1013"/>
      <c r="G5" s="1013"/>
      <c r="H5" s="1013" t="s">
        <v>107</v>
      </c>
      <c r="I5" s="1013"/>
      <c r="J5" s="1013"/>
      <c r="K5" s="1013"/>
      <c r="L5" s="1013"/>
      <c r="M5" s="1014"/>
    </row>
    <row r="6" spans="2:14" ht="15.75" customHeight="1" thickBot="1">
      <c r="B6" s="1015" t="s">
        <v>107</v>
      </c>
      <c r="C6" s="1016"/>
      <c r="D6" s="1016"/>
      <c r="E6" s="1016"/>
      <c r="F6" s="1016"/>
      <c r="G6" s="1016"/>
      <c r="H6" s="1016" t="s">
        <v>107</v>
      </c>
      <c r="I6" s="1016"/>
      <c r="J6" s="1016"/>
      <c r="K6" s="1016"/>
      <c r="L6" s="1016"/>
      <c r="M6" s="1017"/>
    </row>
    <row r="7" spans="2:14" ht="21.6" thickBot="1">
      <c r="B7" s="1018" t="s">
        <v>108</v>
      </c>
      <c r="C7" s="1019"/>
      <c r="D7" s="1019"/>
      <c r="E7" s="1019"/>
      <c r="F7" s="1019"/>
      <c r="G7" s="1019"/>
      <c r="H7" s="1019"/>
      <c r="I7" s="1019"/>
      <c r="J7" s="1019"/>
      <c r="K7" s="1019"/>
      <c r="L7" s="1019"/>
      <c r="M7" s="1020"/>
    </row>
    <row r="8" spans="2:14" ht="15" thickBot="1">
      <c r="B8" s="278" t="s">
        <v>50</v>
      </c>
      <c r="C8" s="1021" t="str">
        <f>+'PRESUPUESTO OFICIAL (Entidad.)'!E9</f>
        <v>LIMPIEZA Y ROCERÍA MANUAL CON UN ANCHO DE 3,0 METROS</v>
      </c>
      <c r="D8" s="1022"/>
      <c r="E8" s="1022"/>
      <c r="F8" s="1023"/>
      <c r="G8" s="1027" t="s">
        <v>109</v>
      </c>
      <c r="H8" s="1029" t="s">
        <v>110</v>
      </c>
      <c r="I8" s="1030"/>
      <c r="J8" s="1030"/>
      <c r="K8" s="1030"/>
      <c r="L8" s="1030"/>
      <c r="M8" s="1031"/>
    </row>
    <row r="9" spans="2:14" ht="15" thickBot="1">
      <c r="B9" s="279" t="str">
        <f>+'PRESUPUESTO OFICIAL (Entidad.)'!D9</f>
        <v>1.1</v>
      </c>
      <c r="C9" s="1024"/>
      <c r="D9" s="1025"/>
      <c r="E9" s="1025"/>
      <c r="F9" s="1026"/>
      <c r="G9" s="1028"/>
      <c r="H9" s="280" t="s">
        <v>91</v>
      </c>
      <c r="I9" s="1032"/>
      <c r="J9" s="1033"/>
      <c r="K9" s="1033"/>
      <c r="L9" s="1033"/>
      <c r="M9" s="1034"/>
    </row>
    <row r="10" spans="2:14">
      <c r="B10" s="1045"/>
      <c r="C10" s="1046"/>
      <c r="D10" s="1046"/>
      <c r="E10" s="1046"/>
      <c r="F10" s="1047"/>
      <c r="G10" s="1054" t="s">
        <v>111</v>
      </c>
      <c r="H10" s="1056" t="s">
        <v>112</v>
      </c>
      <c r="I10" s="1057"/>
      <c r="J10" s="1058"/>
      <c r="K10" s="1059" t="s">
        <v>113</v>
      </c>
      <c r="L10" s="1061" t="s">
        <v>13</v>
      </c>
      <c r="M10" s="1059" t="s">
        <v>114</v>
      </c>
    </row>
    <row r="11" spans="2:14" ht="15" thickBot="1">
      <c r="B11" s="1048"/>
      <c r="C11" s="1049"/>
      <c r="D11" s="1049"/>
      <c r="E11" s="1049"/>
      <c r="F11" s="1050"/>
      <c r="G11" s="1055"/>
      <c r="H11" s="281" t="s">
        <v>115</v>
      </c>
      <c r="I11" s="282" t="s">
        <v>116</v>
      </c>
      <c r="J11" s="283" t="s">
        <v>117</v>
      </c>
      <c r="K11" s="1060"/>
      <c r="L11" s="1062"/>
      <c r="M11" s="1060"/>
    </row>
    <row r="12" spans="2:14">
      <c r="B12" s="1048"/>
      <c r="C12" s="1049"/>
      <c r="D12" s="1049"/>
      <c r="E12" s="1049"/>
      <c r="F12" s="1050"/>
      <c r="G12" s="284" t="s">
        <v>168</v>
      </c>
      <c r="H12" s="285">
        <v>4.62</v>
      </c>
      <c r="I12" s="286"/>
      <c r="J12" s="286"/>
      <c r="K12" s="285"/>
      <c r="L12" s="286">
        <v>1</v>
      </c>
      <c r="M12" s="287">
        <f t="shared" ref="M12:M23" si="0">+L12*H12</f>
        <v>4.62</v>
      </c>
    </row>
    <row r="13" spans="2:14">
      <c r="B13" s="1048"/>
      <c r="C13" s="1049"/>
      <c r="D13" s="1049"/>
      <c r="E13" s="1049"/>
      <c r="F13" s="1050"/>
      <c r="G13" s="284" t="s">
        <v>169</v>
      </c>
      <c r="H13" s="285">
        <v>7.69</v>
      </c>
      <c r="I13" s="286"/>
      <c r="J13" s="285"/>
      <c r="K13" s="285"/>
      <c r="L13" s="286">
        <v>1</v>
      </c>
      <c r="M13" s="287">
        <f t="shared" si="0"/>
        <v>7.69</v>
      </c>
    </row>
    <row r="14" spans="2:14">
      <c r="B14" s="1048"/>
      <c r="C14" s="1049"/>
      <c r="D14" s="1049"/>
      <c r="E14" s="1049"/>
      <c r="F14" s="1050"/>
      <c r="G14" s="284" t="s">
        <v>170</v>
      </c>
      <c r="H14" s="285">
        <v>67.31</v>
      </c>
      <c r="I14" s="286"/>
      <c r="J14" s="285"/>
      <c r="K14" s="285"/>
      <c r="L14" s="286">
        <v>1</v>
      </c>
      <c r="M14" s="287">
        <f t="shared" si="0"/>
        <v>67.31</v>
      </c>
    </row>
    <row r="15" spans="2:14">
      <c r="B15" s="1048"/>
      <c r="C15" s="1049"/>
      <c r="D15" s="1049"/>
      <c r="E15" s="1049"/>
      <c r="F15" s="1050"/>
      <c r="G15" s="284" t="s">
        <v>171</v>
      </c>
      <c r="H15" s="285">
        <v>58.67</v>
      </c>
      <c r="I15" s="286"/>
      <c r="J15" s="285"/>
      <c r="K15" s="285"/>
      <c r="L15" s="286">
        <v>1</v>
      </c>
      <c r="M15" s="287">
        <f t="shared" si="0"/>
        <v>58.67</v>
      </c>
    </row>
    <row r="16" spans="2:14" ht="18" customHeight="1">
      <c r="B16" s="1048"/>
      <c r="C16" s="1049"/>
      <c r="D16" s="1049"/>
      <c r="E16" s="1049"/>
      <c r="F16" s="1050"/>
      <c r="G16" s="288" t="s">
        <v>172</v>
      </c>
      <c r="H16" s="285">
        <v>7.75</v>
      </c>
      <c r="I16" s="286"/>
      <c r="J16" s="289"/>
      <c r="K16" s="285"/>
      <c r="L16" s="286">
        <v>1</v>
      </c>
      <c r="M16" s="287">
        <f t="shared" si="0"/>
        <v>7.75</v>
      </c>
    </row>
    <row r="17" spans="2:13">
      <c r="B17" s="1048"/>
      <c r="C17" s="1049"/>
      <c r="D17" s="1049"/>
      <c r="E17" s="1049"/>
      <c r="F17" s="1050"/>
      <c r="G17" s="288" t="s">
        <v>173</v>
      </c>
      <c r="H17" s="290">
        <v>8.99</v>
      </c>
      <c r="I17" s="286"/>
      <c r="J17" s="285"/>
      <c r="K17" s="285"/>
      <c r="L17" s="286">
        <v>1</v>
      </c>
      <c r="M17" s="287">
        <f t="shared" si="0"/>
        <v>8.99</v>
      </c>
    </row>
    <row r="18" spans="2:13">
      <c r="B18" s="1048"/>
      <c r="C18" s="1049"/>
      <c r="D18" s="1049"/>
      <c r="E18" s="1049"/>
      <c r="F18" s="1050"/>
      <c r="G18" s="288" t="s">
        <v>174</v>
      </c>
      <c r="H18" s="285">
        <v>7.56</v>
      </c>
      <c r="I18" s="285"/>
      <c r="J18" s="289"/>
      <c r="K18" s="285"/>
      <c r="L18" s="286">
        <v>1</v>
      </c>
      <c r="M18" s="287">
        <f t="shared" si="0"/>
        <v>7.56</v>
      </c>
    </row>
    <row r="19" spans="2:13">
      <c r="B19" s="1048"/>
      <c r="C19" s="1049"/>
      <c r="D19" s="1049"/>
      <c r="E19" s="1049"/>
      <c r="F19" s="1050"/>
      <c r="G19" s="288" t="s">
        <v>175</v>
      </c>
      <c r="H19" s="285">
        <v>7.25</v>
      </c>
      <c r="I19" s="285"/>
      <c r="J19" s="289"/>
      <c r="K19" s="285"/>
      <c r="L19" s="286">
        <v>1</v>
      </c>
      <c r="M19" s="287">
        <f t="shared" si="0"/>
        <v>7.25</v>
      </c>
    </row>
    <row r="20" spans="2:13">
      <c r="B20" s="1048"/>
      <c r="C20" s="1049"/>
      <c r="D20" s="1049"/>
      <c r="E20" s="1049"/>
      <c r="F20" s="1050"/>
      <c r="G20" s="288" t="s">
        <v>176</v>
      </c>
      <c r="H20" s="285">
        <v>7.26</v>
      </c>
      <c r="I20" s="285"/>
      <c r="J20" s="289"/>
      <c r="K20" s="285"/>
      <c r="L20" s="286">
        <v>1</v>
      </c>
      <c r="M20" s="287">
        <f t="shared" si="0"/>
        <v>7.26</v>
      </c>
    </row>
    <row r="21" spans="2:13">
      <c r="B21" s="1048"/>
      <c r="C21" s="1049"/>
      <c r="D21" s="1049"/>
      <c r="E21" s="1049"/>
      <c r="F21" s="1050"/>
      <c r="G21" s="288" t="s">
        <v>177</v>
      </c>
      <c r="H21" s="285">
        <v>6.71</v>
      </c>
      <c r="I21" s="285"/>
      <c r="J21" s="289"/>
      <c r="K21" s="285"/>
      <c r="L21" s="286">
        <v>1</v>
      </c>
      <c r="M21" s="287">
        <f t="shared" si="0"/>
        <v>6.71</v>
      </c>
    </row>
    <row r="22" spans="2:13">
      <c r="B22" s="1048"/>
      <c r="C22" s="1049"/>
      <c r="D22" s="1049"/>
      <c r="E22" s="1049"/>
      <c r="F22" s="1050"/>
      <c r="G22" s="288" t="s">
        <v>178</v>
      </c>
      <c r="H22" s="285">
        <v>6.13</v>
      </c>
      <c r="I22" s="285"/>
      <c r="J22" s="289"/>
      <c r="K22" s="285"/>
      <c r="L22" s="286">
        <v>1</v>
      </c>
      <c r="M22" s="287">
        <f t="shared" si="0"/>
        <v>6.13</v>
      </c>
    </row>
    <row r="23" spans="2:13">
      <c r="B23" s="1048"/>
      <c r="C23" s="1049"/>
      <c r="D23" s="1049"/>
      <c r="E23" s="1049"/>
      <c r="F23" s="1050"/>
      <c r="G23" s="288" t="s">
        <v>179</v>
      </c>
      <c r="H23" s="285">
        <v>3.19</v>
      </c>
      <c r="I23" s="285"/>
      <c r="J23" s="289"/>
      <c r="K23" s="285"/>
      <c r="L23" s="286">
        <v>1</v>
      </c>
      <c r="M23" s="287">
        <f t="shared" si="0"/>
        <v>3.19</v>
      </c>
    </row>
    <row r="24" spans="2:13">
      <c r="B24" s="1048"/>
      <c r="C24" s="1049"/>
      <c r="D24" s="1049"/>
      <c r="E24" s="1049"/>
      <c r="F24" s="1050"/>
      <c r="G24" s="288"/>
      <c r="H24" s="285"/>
      <c r="I24" s="285"/>
      <c r="J24" s="285"/>
      <c r="K24" s="285"/>
      <c r="L24" s="286"/>
      <c r="M24" s="291"/>
    </row>
    <row r="25" spans="2:13">
      <c r="B25" s="1048"/>
      <c r="C25" s="1049"/>
      <c r="D25" s="1049"/>
      <c r="E25" s="1049"/>
      <c r="F25" s="1050"/>
      <c r="G25" s="288"/>
      <c r="H25" s="285"/>
      <c r="I25" s="285"/>
      <c r="J25" s="285"/>
      <c r="K25" s="285"/>
      <c r="L25" s="286"/>
      <c r="M25" s="291"/>
    </row>
    <row r="26" spans="2:13">
      <c r="B26" s="1048"/>
      <c r="C26" s="1049"/>
      <c r="D26" s="1049"/>
      <c r="E26" s="1049"/>
      <c r="F26" s="1050"/>
      <c r="G26" s="288"/>
      <c r="H26" s="285"/>
      <c r="I26" s="285"/>
      <c r="J26" s="285"/>
      <c r="K26" s="285"/>
      <c r="L26" s="286"/>
      <c r="M26" s="291"/>
    </row>
    <row r="27" spans="2:13" ht="16.2" thickBot="1">
      <c r="B27" s="1051"/>
      <c r="C27" s="1052"/>
      <c r="D27" s="1052"/>
      <c r="E27" s="1052"/>
      <c r="F27" s="1053"/>
      <c r="G27" s="1063" t="s">
        <v>132</v>
      </c>
      <c r="H27" s="1064"/>
      <c r="I27" s="1064"/>
      <c r="J27" s="1064"/>
      <c r="K27" s="1064"/>
      <c r="L27" s="1065"/>
      <c r="M27" s="292">
        <f>ROUND(SUM(M12:M26),2)</f>
        <v>193.13</v>
      </c>
    </row>
    <row r="28" spans="2:13">
      <c r="B28" s="293"/>
      <c r="C28" s="294"/>
      <c r="D28" s="294"/>
      <c r="E28" s="295"/>
      <c r="F28" s="295"/>
      <c r="G28" s="296"/>
      <c r="H28" s="297"/>
      <c r="I28" s="1035"/>
      <c r="J28" s="1035"/>
      <c r="K28" s="1035"/>
      <c r="L28" s="1035"/>
      <c r="M28" s="299"/>
    </row>
    <row r="29" spans="2:13">
      <c r="B29" s="293"/>
      <c r="C29" s="294"/>
      <c r="D29" s="294"/>
      <c r="E29" s="295"/>
      <c r="F29" s="295"/>
      <c r="G29" s="296"/>
      <c r="H29" s="297"/>
      <c r="I29" s="298"/>
      <c r="J29" s="298"/>
      <c r="K29" s="298"/>
      <c r="L29" s="298"/>
      <c r="M29" s="299"/>
    </row>
    <row r="30" spans="2:13">
      <c r="B30" s="300" t="s">
        <v>164</v>
      </c>
      <c r="C30" s="294"/>
      <c r="D30" s="294"/>
      <c r="E30" s="295"/>
      <c r="F30" s="295"/>
      <c r="G30" s="296"/>
      <c r="H30" s="297"/>
      <c r="I30" s="277" t="s">
        <v>161</v>
      </c>
      <c r="J30" s="298"/>
      <c r="K30" s="298"/>
      <c r="L30" s="298"/>
      <c r="M30" s="299"/>
    </row>
    <row r="31" spans="2:13">
      <c r="B31" s="342"/>
      <c r="C31" s="294"/>
      <c r="D31" s="294"/>
      <c r="E31" s="295"/>
      <c r="F31" s="295"/>
      <c r="G31" s="296"/>
      <c r="H31" s="297"/>
      <c r="I31" s="298"/>
      <c r="J31" s="298"/>
      <c r="K31" s="298"/>
      <c r="L31" s="298"/>
      <c r="M31" s="299"/>
    </row>
    <row r="32" spans="2:13">
      <c r="B32" s="342"/>
      <c r="C32" s="294"/>
      <c r="D32" s="294"/>
      <c r="E32" s="295"/>
      <c r="F32" s="295"/>
      <c r="G32" s="296"/>
      <c r="H32" s="297"/>
      <c r="I32" s="1035"/>
      <c r="J32" s="1035"/>
      <c r="K32" s="1035"/>
      <c r="L32" s="1035"/>
      <c r="M32" s="299"/>
    </row>
    <row r="33" spans="2:13" ht="15.6">
      <c r="B33" s="301" t="s">
        <v>165</v>
      </c>
      <c r="C33" s="302"/>
      <c r="D33" s="302"/>
      <c r="E33" s="302"/>
      <c r="F33" s="302"/>
      <c r="G33" s="302"/>
      <c r="H33" s="303"/>
      <c r="I33" s="303" t="s">
        <v>162</v>
      </c>
      <c r="J33" s="302"/>
      <c r="K33" s="302"/>
      <c r="L33" s="302"/>
      <c r="M33" s="304"/>
    </row>
    <row r="34" spans="2:13" ht="16.2" thickBot="1">
      <c r="B34" s="305" t="s">
        <v>166</v>
      </c>
      <c r="C34" s="306"/>
      <c r="D34" s="306"/>
      <c r="E34" s="306"/>
      <c r="F34" s="306"/>
      <c r="G34" s="306"/>
      <c r="H34" s="307"/>
      <c r="I34" s="307" t="s">
        <v>163</v>
      </c>
      <c r="J34" s="306"/>
      <c r="K34" s="306"/>
      <c r="L34" s="306"/>
      <c r="M34" s="308"/>
    </row>
    <row r="35" spans="2:13">
      <c r="B35" s="1036"/>
      <c r="C35" s="1037"/>
      <c r="D35" s="1037"/>
      <c r="E35" s="1037"/>
      <c r="F35" s="1037"/>
      <c r="G35" s="1037"/>
      <c r="H35" s="1037"/>
      <c r="I35" s="1037"/>
      <c r="J35" s="1037"/>
      <c r="K35" s="1037"/>
      <c r="L35" s="1037"/>
      <c r="M35" s="1038"/>
    </row>
    <row r="36" spans="2:13">
      <c r="B36" s="1039"/>
      <c r="C36" s="1040"/>
      <c r="D36" s="1040"/>
      <c r="E36" s="1040"/>
      <c r="F36" s="1040"/>
      <c r="G36" s="1040"/>
      <c r="H36" s="1040"/>
      <c r="I36" s="1040"/>
      <c r="J36" s="1040"/>
      <c r="K36" s="1040"/>
      <c r="L36" s="1040"/>
      <c r="M36" s="1041"/>
    </row>
    <row r="37" spans="2:13">
      <c r="B37" s="1039"/>
      <c r="C37" s="1040"/>
      <c r="D37" s="1040"/>
      <c r="E37" s="1040"/>
      <c r="F37" s="1040"/>
      <c r="G37" s="1040"/>
      <c r="H37" s="1040"/>
      <c r="I37" s="1040"/>
      <c r="J37" s="1040"/>
      <c r="K37" s="1040"/>
      <c r="L37" s="1040"/>
      <c r="M37" s="1041"/>
    </row>
    <row r="38" spans="2:13">
      <c r="B38" s="1039"/>
      <c r="C38" s="1040"/>
      <c r="D38" s="1040"/>
      <c r="E38" s="1040"/>
      <c r="F38" s="1040"/>
      <c r="G38" s="1040"/>
      <c r="H38" s="1040"/>
      <c r="I38" s="1040"/>
      <c r="J38" s="1040"/>
      <c r="K38" s="1040"/>
      <c r="L38" s="1040"/>
      <c r="M38" s="1041"/>
    </row>
    <row r="39" spans="2:13" ht="19.5" customHeight="1" thickBot="1">
      <c r="B39" s="1042"/>
      <c r="C39" s="1043"/>
      <c r="D39" s="1043"/>
      <c r="E39" s="1043"/>
      <c r="F39" s="1043"/>
      <c r="G39" s="1043"/>
      <c r="H39" s="1043"/>
      <c r="I39" s="1043"/>
      <c r="J39" s="1043"/>
      <c r="K39" s="1043"/>
      <c r="L39" s="1043"/>
      <c r="M39" s="1044"/>
    </row>
    <row r="40" spans="2:13" ht="24" customHeight="1">
      <c r="B40" s="1000"/>
      <c r="C40" s="1001"/>
      <c r="D40" s="1001"/>
      <c r="E40" s="1001"/>
      <c r="F40" s="1001"/>
      <c r="G40" s="1001"/>
      <c r="H40" s="1001"/>
      <c r="I40" s="1001"/>
      <c r="J40" s="1001"/>
      <c r="K40" s="1001"/>
      <c r="L40" s="1001"/>
      <c r="M40" s="1002"/>
    </row>
    <row r="41" spans="2:13" ht="40.5" customHeight="1">
      <c r="B41" s="1003"/>
      <c r="C41" s="1004"/>
      <c r="D41" s="1004"/>
      <c r="E41" s="1004"/>
      <c r="F41" s="1004"/>
      <c r="G41" s="1004"/>
      <c r="H41" s="1004"/>
      <c r="I41" s="1004"/>
      <c r="J41" s="1004"/>
      <c r="K41" s="1004"/>
      <c r="L41" s="1004"/>
      <c r="M41" s="1005"/>
    </row>
    <row r="42" spans="2:13" ht="18" customHeight="1" thickBot="1">
      <c r="B42" s="1006"/>
      <c r="C42" s="1007"/>
      <c r="D42" s="1007"/>
      <c r="E42" s="1007"/>
      <c r="F42" s="1007"/>
      <c r="G42" s="1007"/>
      <c r="H42" s="1007"/>
      <c r="I42" s="1007"/>
      <c r="J42" s="1007"/>
      <c r="K42" s="1007"/>
      <c r="L42" s="1007"/>
      <c r="M42" s="1008"/>
    </row>
    <row r="43" spans="2:13" ht="15" thickBot="1">
      <c r="B43" s="1009" t="s">
        <v>106</v>
      </c>
      <c r="C43" s="1010"/>
      <c r="D43" s="1010"/>
      <c r="E43" s="1010"/>
      <c r="F43" s="1010"/>
      <c r="G43" s="1010"/>
      <c r="H43" s="1010"/>
      <c r="I43" s="1010"/>
      <c r="J43" s="1010"/>
      <c r="K43" s="1010"/>
      <c r="L43" s="1010"/>
      <c r="M43" s="1011"/>
    </row>
    <row r="44" spans="2:13" ht="15" customHeight="1">
      <c r="B44" s="1012" t="str">
        <f>$B$5</f>
        <v xml:space="preserve"> OBJETO: OPTIMIZACION DEL SISTEMA DE ALCANTARILLADO SANITARIO  LA CARRERA 5 ENTRE CALLE 3 Y 4 DEL MUNICIPIO DE CUBARÁ</v>
      </c>
      <c r="C44" s="1013"/>
      <c r="D44" s="1013"/>
      <c r="E44" s="1013"/>
      <c r="F44" s="1013"/>
      <c r="G44" s="1013"/>
      <c r="H44" s="1013"/>
      <c r="I44" s="1013"/>
      <c r="J44" s="1013"/>
      <c r="K44" s="1013"/>
      <c r="L44" s="1013"/>
      <c r="M44" s="1014"/>
    </row>
    <row r="45" spans="2:13" ht="15.75" customHeight="1" thickBot="1">
      <c r="B45" s="1015"/>
      <c r="C45" s="1016"/>
      <c r="D45" s="1016"/>
      <c r="E45" s="1016"/>
      <c r="F45" s="1016"/>
      <c r="G45" s="1016"/>
      <c r="H45" s="1016"/>
      <c r="I45" s="1016"/>
      <c r="J45" s="1016"/>
      <c r="K45" s="1016"/>
      <c r="L45" s="1016"/>
      <c r="M45" s="1017"/>
    </row>
    <row r="46" spans="2:13" ht="21.6" thickBot="1">
      <c r="B46" s="1018" t="s">
        <v>108</v>
      </c>
      <c r="C46" s="1019"/>
      <c r="D46" s="1019"/>
      <c r="E46" s="1019"/>
      <c r="F46" s="1019"/>
      <c r="G46" s="1019"/>
      <c r="H46" s="1019"/>
      <c r="I46" s="1019"/>
      <c r="J46" s="1019"/>
      <c r="K46" s="1019"/>
      <c r="L46" s="1019"/>
      <c r="M46" s="1020"/>
    </row>
    <row r="47" spans="2:13" ht="15" thickBot="1">
      <c r="B47" s="278" t="s">
        <v>50</v>
      </c>
      <c r="C47" s="1021" t="s">
        <v>180</v>
      </c>
      <c r="D47" s="1022"/>
      <c r="E47" s="1022"/>
      <c r="F47" s="1023"/>
      <c r="G47" s="1027" t="s">
        <v>109</v>
      </c>
      <c r="H47" s="1029" t="s">
        <v>110</v>
      </c>
      <c r="I47" s="1030"/>
      <c r="J47" s="1030"/>
      <c r="K47" s="1030"/>
      <c r="L47" s="1030"/>
      <c r="M47" s="1031"/>
    </row>
    <row r="48" spans="2:13" ht="15" thickBot="1">
      <c r="B48" s="279">
        <v>2</v>
      </c>
      <c r="C48" s="1024"/>
      <c r="D48" s="1025"/>
      <c r="E48" s="1025"/>
      <c r="F48" s="1026"/>
      <c r="G48" s="1028"/>
      <c r="H48" s="280" t="s">
        <v>92</v>
      </c>
      <c r="I48" s="1032"/>
      <c r="J48" s="1033"/>
      <c r="K48" s="1033"/>
      <c r="L48" s="1033"/>
      <c r="M48" s="1034"/>
    </row>
    <row r="49" spans="2:16">
      <c r="B49" s="1045"/>
      <c r="C49" s="1046"/>
      <c r="D49" s="1046"/>
      <c r="E49" s="1046"/>
      <c r="F49" s="1047"/>
      <c r="G49" s="1054" t="s">
        <v>111</v>
      </c>
      <c r="H49" s="1056" t="s">
        <v>112</v>
      </c>
      <c r="I49" s="1057"/>
      <c r="J49" s="1058"/>
      <c r="K49" s="1061" t="s">
        <v>133</v>
      </c>
      <c r="L49" s="1061" t="s">
        <v>13</v>
      </c>
      <c r="M49" s="1059" t="s">
        <v>114</v>
      </c>
    </row>
    <row r="50" spans="2:16" ht="15" thickBot="1">
      <c r="B50" s="1048"/>
      <c r="C50" s="1049"/>
      <c r="D50" s="1049"/>
      <c r="E50" s="1049"/>
      <c r="F50" s="1050"/>
      <c r="G50" s="1055"/>
      <c r="H50" s="281" t="s">
        <v>115</v>
      </c>
      <c r="I50" s="282" t="s">
        <v>116</v>
      </c>
      <c r="J50" s="283" t="s">
        <v>117</v>
      </c>
      <c r="K50" s="1062"/>
      <c r="L50" s="1062"/>
      <c r="M50" s="1060"/>
    </row>
    <row r="51" spans="2:16">
      <c r="B51" s="1048"/>
      <c r="C51" s="1049"/>
      <c r="D51" s="1049"/>
      <c r="E51" s="1049"/>
      <c r="F51" s="1050"/>
      <c r="G51" s="309" t="s">
        <v>134</v>
      </c>
      <c r="H51" s="285"/>
      <c r="I51" s="285"/>
      <c r="J51" s="285">
        <v>1.65</v>
      </c>
      <c r="K51" s="290">
        <v>7.06</v>
      </c>
      <c r="L51" s="290"/>
      <c r="M51" s="310">
        <f>+K51*J51</f>
        <v>11.648999999999999</v>
      </c>
      <c r="N51" s="311"/>
      <c r="O51" s="312"/>
    </row>
    <row r="52" spans="2:16">
      <c r="B52" s="1048"/>
      <c r="C52" s="1049"/>
      <c r="D52" s="1049"/>
      <c r="E52" s="1049"/>
      <c r="F52" s="1050"/>
      <c r="G52" s="309" t="s">
        <v>135</v>
      </c>
      <c r="H52" s="285"/>
      <c r="I52" s="285"/>
      <c r="J52" s="285">
        <v>1.8</v>
      </c>
      <c r="K52" s="290">
        <v>7.06</v>
      </c>
      <c r="L52" s="290"/>
      <c r="M52" s="310">
        <f t="shared" ref="M52:M56" si="1">+K52*J52</f>
        <v>12.708</v>
      </c>
      <c r="N52" s="311"/>
      <c r="O52" s="312"/>
    </row>
    <row r="53" spans="2:16">
      <c r="B53" s="1048"/>
      <c r="C53" s="1049"/>
      <c r="D53" s="1049"/>
      <c r="E53" s="1049"/>
      <c r="F53" s="1050"/>
      <c r="G53" s="309" t="s">
        <v>136</v>
      </c>
      <c r="H53" s="285"/>
      <c r="I53" s="285"/>
      <c r="J53" s="285">
        <v>2.2000000000000002</v>
      </c>
      <c r="K53" s="290">
        <v>7.06</v>
      </c>
      <c r="L53" s="290"/>
      <c r="M53" s="310">
        <f t="shared" si="1"/>
        <v>15.532</v>
      </c>
      <c r="N53" s="311"/>
      <c r="O53" s="312"/>
    </row>
    <row r="54" spans="2:16">
      <c r="B54" s="1048"/>
      <c r="C54" s="1049"/>
      <c r="D54" s="1049"/>
      <c r="E54" s="1049"/>
      <c r="F54" s="1050"/>
      <c r="G54" s="309" t="s">
        <v>137</v>
      </c>
      <c r="H54" s="285"/>
      <c r="I54" s="285"/>
      <c r="J54" s="285">
        <v>2.2999999999999998</v>
      </c>
      <c r="K54" s="290">
        <v>7.06</v>
      </c>
      <c r="L54" s="290"/>
      <c r="M54" s="310">
        <f t="shared" si="1"/>
        <v>16.238</v>
      </c>
      <c r="N54" s="311"/>
      <c r="O54" s="312"/>
    </row>
    <row r="55" spans="2:16">
      <c r="B55" s="1048"/>
      <c r="C55" s="1049"/>
      <c r="D55" s="1049"/>
      <c r="E55" s="1049"/>
      <c r="F55" s="1050"/>
      <c r="G55" s="309" t="s">
        <v>138</v>
      </c>
      <c r="H55" s="285"/>
      <c r="I55" s="285"/>
      <c r="J55" s="285">
        <v>1.9</v>
      </c>
      <c r="K55" s="290">
        <v>7.06</v>
      </c>
      <c r="L55" s="290"/>
      <c r="M55" s="310">
        <f t="shared" si="1"/>
        <v>13.413999999999998</v>
      </c>
      <c r="N55" s="311"/>
      <c r="O55" s="312"/>
    </row>
    <row r="56" spans="2:16">
      <c r="B56" s="1048"/>
      <c r="C56" s="1049"/>
      <c r="D56" s="1049"/>
      <c r="E56" s="1049"/>
      <c r="F56" s="1050"/>
      <c r="G56" s="309" t="s">
        <v>139</v>
      </c>
      <c r="H56" s="285"/>
      <c r="I56" s="285"/>
      <c r="J56" s="285">
        <v>1.9</v>
      </c>
      <c r="K56" s="290">
        <v>7.06</v>
      </c>
      <c r="L56" s="290"/>
      <c r="M56" s="310">
        <f t="shared" si="1"/>
        <v>13.413999999999998</v>
      </c>
      <c r="N56" s="311"/>
      <c r="O56" s="312"/>
    </row>
    <row r="57" spans="2:16">
      <c r="B57" s="1048"/>
      <c r="C57" s="1049"/>
      <c r="D57" s="1049"/>
      <c r="E57" s="1049"/>
      <c r="F57" s="1050"/>
      <c r="G57" s="309" t="s">
        <v>140</v>
      </c>
      <c r="H57" s="285"/>
      <c r="I57" s="285"/>
      <c r="J57" s="285">
        <v>1.5</v>
      </c>
      <c r="K57" s="290">
        <v>7.06</v>
      </c>
      <c r="L57" s="290"/>
      <c r="M57" s="310">
        <f>+K57*J57</f>
        <v>10.59</v>
      </c>
      <c r="N57" s="311"/>
      <c r="O57" s="312"/>
    </row>
    <row r="58" spans="2:16" ht="22.8">
      <c r="B58" s="1048"/>
      <c r="C58" s="1049"/>
      <c r="D58" s="1049"/>
      <c r="E58" s="1049"/>
      <c r="F58" s="1050"/>
      <c r="G58" s="284" t="s">
        <v>118</v>
      </c>
      <c r="H58" s="285">
        <f>51.75-1.2</f>
        <v>50.55</v>
      </c>
      <c r="I58" s="285"/>
      <c r="J58" s="285"/>
      <c r="K58" s="285">
        <v>1.82</v>
      </c>
      <c r="L58" s="290"/>
      <c r="M58" s="310">
        <f t="shared" ref="M58:M62" si="2">+K58*H58</f>
        <v>92.001000000000005</v>
      </c>
      <c r="N58" s="312"/>
      <c r="O58" s="312"/>
      <c r="P58" s="313"/>
    </row>
    <row r="59" spans="2:16">
      <c r="B59" s="1048"/>
      <c r="C59" s="1049"/>
      <c r="D59" s="1049"/>
      <c r="E59" s="1049"/>
      <c r="F59" s="1050"/>
      <c r="G59" s="284" t="s">
        <v>119</v>
      </c>
      <c r="H59" s="285">
        <f>27.04-1.9</f>
        <v>25.14</v>
      </c>
      <c r="I59" s="285"/>
      <c r="J59" s="314"/>
      <c r="K59" s="285">
        <v>2.44</v>
      </c>
      <c r="L59" s="290"/>
      <c r="M59" s="310">
        <f t="shared" si="2"/>
        <v>61.3416</v>
      </c>
      <c r="N59" s="312"/>
      <c r="O59" s="312"/>
      <c r="P59" s="313"/>
    </row>
    <row r="60" spans="2:16" ht="13.2" customHeight="1">
      <c r="B60" s="1048"/>
      <c r="C60" s="1049"/>
      <c r="D60" s="1049"/>
      <c r="E60" s="1049"/>
      <c r="F60" s="1050"/>
      <c r="G60" s="284" t="s">
        <v>120</v>
      </c>
      <c r="H60" s="285">
        <f>62.89-1.9</f>
        <v>60.99</v>
      </c>
      <c r="I60" s="285"/>
      <c r="J60" s="285"/>
      <c r="K60" s="290">
        <v>3.22</v>
      </c>
      <c r="L60" s="290"/>
      <c r="M60" s="310">
        <f t="shared" si="2"/>
        <v>196.38780000000003</v>
      </c>
      <c r="N60" s="312"/>
      <c r="O60" s="312"/>
      <c r="P60" s="313"/>
    </row>
    <row r="61" spans="2:16">
      <c r="B61" s="1048"/>
      <c r="C61" s="1049"/>
      <c r="D61" s="1049"/>
      <c r="E61" s="1049"/>
      <c r="F61" s="1050"/>
      <c r="G61" s="284" t="s">
        <v>121</v>
      </c>
      <c r="H61" s="285">
        <f>80.89-1.9</f>
        <v>78.989999999999995</v>
      </c>
      <c r="I61" s="285"/>
      <c r="J61" s="285"/>
      <c r="K61" s="290">
        <v>3.72</v>
      </c>
      <c r="L61" s="315"/>
      <c r="M61" s="316">
        <f t="shared" si="2"/>
        <v>293.84280000000001</v>
      </c>
      <c r="N61" s="312"/>
      <c r="O61" s="312"/>
      <c r="P61" s="313"/>
    </row>
    <row r="62" spans="2:16">
      <c r="B62" s="1048"/>
      <c r="C62" s="1049"/>
      <c r="D62" s="1049"/>
      <c r="E62" s="1049"/>
      <c r="F62" s="1050"/>
      <c r="G62" s="288" t="s">
        <v>122</v>
      </c>
      <c r="H62" s="285">
        <f>48.53-1.9</f>
        <v>46.63</v>
      </c>
      <c r="I62" s="285"/>
      <c r="J62" s="289"/>
      <c r="K62" s="290">
        <v>3.33</v>
      </c>
      <c r="L62" s="315"/>
      <c r="M62" s="316">
        <f t="shared" si="2"/>
        <v>155.27790000000002</v>
      </c>
      <c r="N62" s="312"/>
      <c r="O62" s="312"/>
      <c r="P62" s="313"/>
    </row>
    <row r="63" spans="2:16">
      <c r="B63" s="1048"/>
      <c r="C63" s="1049"/>
      <c r="D63" s="1049"/>
      <c r="E63" s="1049"/>
      <c r="F63" s="1050"/>
      <c r="G63" s="288" t="s">
        <v>141</v>
      </c>
      <c r="H63" s="285">
        <f>36.66-1.9</f>
        <v>34.76</v>
      </c>
      <c r="I63" s="285"/>
      <c r="J63" s="285"/>
      <c r="K63" s="290">
        <v>2.67</v>
      </c>
      <c r="L63" s="315"/>
      <c r="M63" s="316">
        <f>+K63*H63</f>
        <v>92.80919999999999</v>
      </c>
      <c r="N63" s="312"/>
      <c r="O63" s="312"/>
      <c r="P63" s="313"/>
    </row>
    <row r="64" spans="2:16" ht="13.2" customHeight="1">
      <c r="B64" s="1048"/>
      <c r="C64" s="1049"/>
      <c r="D64" s="1049"/>
      <c r="E64" s="1049"/>
      <c r="F64" s="1050"/>
      <c r="G64" s="288" t="s">
        <v>123</v>
      </c>
      <c r="H64" s="285">
        <f>49.95-1.9</f>
        <v>48.050000000000004</v>
      </c>
      <c r="I64" s="285"/>
      <c r="J64" s="285"/>
      <c r="K64" s="290">
        <v>2.1</v>
      </c>
      <c r="L64" s="315"/>
      <c r="M64" s="316">
        <f>+K64*H64</f>
        <v>100.90500000000002</v>
      </c>
      <c r="N64" s="312"/>
      <c r="O64" s="312"/>
    </row>
    <row r="65" spans="2:15">
      <c r="B65" s="1048"/>
      <c r="C65" s="1049"/>
      <c r="D65" s="1049"/>
      <c r="E65" s="1049"/>
      <c r="F65" s="1050"/>
      <c r="G65" s="288" t="s">
        <v>124</v>
      </c>
      <c r="H65" s="285"/>
      <c r="I65" s="285">
        <v>0.8</v>
      </c>
      <c r="J65" s="285"/>
      <c r="K65" s="290">
        <v>9</v>
      </c>
      <c r="L65" s="315">
        <v>50</v>
      </c>
      <c r="M65" s="316">
        <f>+K65*I65*L65</f>
        <v>360</v>
      </c>
      <c r="N65" s="312"/>
      <c r="O65" s="312"/>
    </row>
    <row r="66" spans="2:15">
      <c r="B66" s="1048"/>
      <c r="C66" s="1049"/>
      <c r="D66" s="1049"/>
      <c r="E66" s="1049"/>
      <c r="F66" s="1050"/>
      <c r="G66" s="288" t="s">
        <v>142</v>
      </c>
      <c r="H66" s="285"/>
      <c r="I66" s="285">
        <v>0.8</v>
      </c>
      <c r="J66" s="285"/>
      <c r="K66" s="290">
        <v>9.93</v>
      </c>
      <c r="L66" s="315">
        <v>7</v>
      </c>
      <c r="M66" s="316">
        <f>+K66*I66*L66</f>
        <v>55.607999999999997</v>
      </c>
      <c r="N66" s="312"/>
      <c r="O66" s="312"/>
    </row>
    <row r="67" spans="2:15" ht="16.2" thickBot="1">
      <c r="B67" s="1051"/>
      <c r="C67" s="1052"/>
      <c r="D67" s="1052"/>
      <c r="E67" s="1052"/>
      <c r="F67" s="1053"/>
      <c r="G67" s="1063" t="s">
        <v>132</v>
      </c>
      <c r="H67" s="1064"/>
      <c r="I67" s="1064"/>
      <c r="J67" s="1064"/>
      <c r="K67" s="1064"/>
      <c r="L67" s="1065"/>
      <c r="M67" s="292">
        <f>ROUND(SUM(M51:M66),2)</f>
        <v>1501.72</v>
      </c>
      <c r="N67" s="317"/>
      <c r="O67" s="318"/>
    </row>
    <row r="68" spans="2:15">
      <c r="B68" s="293"/>
      <c r="C68" s="294"/>
      <c r="D68" s="294"/>
      <c r="E68" s="295"/>
      <c r="F68" s="295"/>
      <c r="G68" s="296"/>
      <c r="H68" s="297"/>
      <c r="I68" s="1035"/>
      <c r="J68" s="1035"/>
      <c r="K68" s="1035"/>
      <c r="L68" s="1035"/>
      <c r="M68" s="299"/>
    </row>
    <row r="69" spans="2:15">
      <c r="B69" s="293"/>
      <c r="C69" s="294"/>
      <c r="D69" s="294"/>
      <c r="E69" s="295"/>
      <c r="F69" s="295"/>
      <c r="G69" s="296"/>
      <c r="H69" s="297"/>
      <c r="I69" s="298"/>
      <c r="J69" s="298"/>
      <c r="K69" s="298"/>
      <c r="L69" s="298"/>
      <c r="M69" s="299"/>
    </row>
    <row r="70" spans="2:15">
      <c r="B70" s="300" t="s">
        <v>164</v>
      </c>
      <c r="C70" s="294"/>
      <c r="D70" s="294"/>
      <c r="E70" s="295"/>
      <c r="F70" s="295"/>
      <c r="G70" s="296"/>
      <c r="H70" s="297"/>
      <c r="I70" s="277" t="s">
        <v>161</v>
      </c>
      <c r="J70" s="298"/>
      <c r="K70" s="298"/>
      <c r="L70" s="298"/>
      <c r="M70" s="299"/>
    </row>
    <row r="71" spans="2:15">
      <c r="B71" s="342"/>
      <c r="C71" s="294"/>
      <c r="D71" s="294"/>
      <c r="E71" s="295"/>
      <c r="F71" s="295"/>
      <c r="G71" s="296"/>
      <c r="H71" s="297"/>
      <c r="I71" s="298"/>
      <c r="J71" s="298"/>
      <c r="K71" s="298"/>
      <c r="L71" s="298"/>
      <c r="M71" s="299"/>
    </row>
    <row r="72" spans="2:15">
      <c r="B72" s="342"/>
      <c r="C72" s="294"/>
      <c r="D72" s="294"/>
      <c r="E72" s="295"/>
      <c r="F72" s="295"/>
      <c r="G72" s="296"/>
      <c r="H72" s="297"/>
      <c r="I72" s="1035"/>
      <c r="J72" s="1035"/>
      <c r="K72" s="1035"/>
      <c r="L72" s="1035"/>
      <c r="M72" s="299"/>
    </row>
    <row r="73" spans="2:15" ht="15.6">
      <c r="B73" s="301" t="s">
        <v>165</v>
      </c>
      <c r="C73" s="302"/>
      <c r="D73" s="302"/>
      <c r="E73" s="302"/>
      <c r="F73" s="302"/>
      <c r="G73" s="302"/>
      <c r="H73" s="303"/>
      <c r="I73" s="303" t="s">
        <v>162</v>
      </c>
      <c r="J73" s="302"/>
      <c r="K73" s="302"/>
      <c r="L73" s="302"/>
      <c r="M73" s="304"/>
    </row>
    <row r="74" spans="2:15" ht="16.2" thickBot="1">
      <c r="B74" s="305" t="s">
        <v>166</v>
      </c>
      <c r="C74" s="306"/>
      <c r="D74" s="306"/>
      <c r="E74" s="306"/>
      <c r="F74" s="306"/>
      <c r="G74" s="306"/>
      <c r="H74" s="307"/>
      <c r="I74" s="307" t="s">
        <v>163</v>
      </c>
      <c r="J74" s="306"/>
      <c r="K74" s="306"/>
      <c r="L74" s="306"/>
      <c r="M74" s="308"/>
    </row>
    <row r="75" spans="2:15">
      <c r="B75" s="1066"/>
      <c r="C75" s="1067"/>
      <c r="D75" s="1067"/>
      <c r="E75" s="1067"/>
      <c r="F75" s="1067"/>
      <c r="G75" s="1067"/>
      <c r="H75" s="1067"/>
      <c r="I75" s="1067"/>
      <c r="J75" s="1067"/>
      <c r="K75" s="1067"/>
      <c r="L75" s="1067"/>
      <c r="M75" s="1068"/>
    </row>
    <row r="76" spans="2:15">
      <c r="B76" s="1069"/>
      <c r="C76" s="1070"/>
      <c r="D76" s="1070"/>
      <c r="E76" s="1070"/>
      <c r="F76" s="1070"/>
      <c r="G76" s="1070"/>
      <c r="H76" s="1070"/>
      <c r="I76" s="1070"/>
      <c r="J76" s="1070"/>
      <c r="K76" s="1070"/>
      <c r="L76" s="1070"/>
      <c r="M76" s="1071"/>
    </row>
    <row r="77" spans="2:15">
      <c r="B77" s="1069"/>
      <c r="C77" s="1070"/>
      <c r="D77" s="1070"/>
      <c r="E77" s="1070"/>
      <c r="F77" s="1070"/>
      <c r="G77" s="1070"/>
      <c r="H77" s="1070"/>
      <c r="I77" s="1070"/>
      <c r="J77" s="1070"/>
      <c r="K77" s="1070"/>
      <c r="L77" s="1070"/>
      <c r="M77" s="1071"/>
    </row>
    <row r="78" spans="2:15">
      <c r="B78" s="1069"/>
      <c r="C78" s="1070"/>
      <c r="D78" s="1070"/>
      <c r="E78" s="1070"/>
      <c r="F78" s="1070"/>
      <c r="G78" s="1070"/>
      <c r="H78" s="1070"/>
      <c r="I78" s="1070"/>
      <c r="J78" s="1070"/>
      <c r="K78" s="1070"/>
      <c r="L78" s="1070"/>
      <c r="M78" s="1071"/>
    </row>
    <row r="79" spans="2:15" ht="19.5" customHeight="1" thickBot="1">
      <c r="B79" s="1072"/>
      <c r="C79" s="1073"/>
      <c r="D79" s="1073"/>
      <c r="E79" s="1073"/>
      <c r="F79" s="1073"/>
      <c r="G79" s="1073"/>
      <c r="H79" s="1073"/>
      <c r="I79" s="1073"/>
      <c r="J79" s="1073"/>
      <c r="K79" s="1073"/>
      <c r="L79" s="1073"/>
      <c r="M79" s="1074"/>
    </row>
    <row r="80" spans="2:15" ht="24" customHeight="1">
      <c r="B80" s="1000"/>
      <c r="C80" s="1001"/>
      <c r="D80" s="1001"/>
      <c r="E80" s="1001"/>
      <c r="F80" s="1001"/>
      <c r="G80" s="1001"/>
      <c r="H80" s="1001"/>
      <c r="I80" s="1001"/>
      <c r="J80" s="1001"/>
      <c r="K80" s="1001"/>
      <c r="L80" s="1001"/>
      <c r="M80" s="1002"/>
    </row>
    <row r="81" spans="2:13" ht="40.5" customHeight="1">
      <c r="B81" s="1003"/>
      <c r="C81" s="1004"/>
      <c r="D81" s="1004"/>
      <c r="E81" s="1004"/>
      <c r="F81" s="1004"/>
      <c r="G81" s="1004"/>
      <c r="H81" s="1004"/>
      <c r="I81" s="1004"/>
      <c r="J81" s="1004"/>
      <c r="K81" s="1004"/>
      <c r="L81" s="1004"/>
      <c r="M81" s="1005"/>
    </row>
    <row r="82" spans="2:13" ht="18" customHeight="1" thickBot="1">
      <c r="B82" s="1006"/>
      <c r="C82" s="1007"/>
      <c r="D82" s="1007"/>
      <c r="E82" s="1007"/>
      <c r="F82" s="1007"/>
      <c r="G82" s="1007"/>
      <c r="H82" s="1007"/>
      <c r="I82" s="1007"/>
      <c r="J82" s="1007"/>
      <c r="K82" s="1007"/>
      <c r="L82" s="1007"/>
      <c r="M82" s="1008"/>
    </row>
    <row r="83" spans="2:13" ht="15" thickBot="1">
      <c r="B83" s="1009" t="s">
        <v>106</v>
      </c>
      <c r="C83" s="1010"/>
      <c r="D83" s="1010"/>
      <c r="E83" s="1010"/>
      <c r="F83" s="1010"/>
      <c r="G83" s="1010"/>
      <c r="H83" s="1010"/>
      <c r="I83" s="1010"/>
      <c r="J83" s="1010"/>
      <c r="K83" s="1010"/>
      <c r="L83" s="1010"/>
      <c r="M83" s="1011"/>
    </row>
    <row r="84" spans="2:13" ht="15" customHeight="1">
      <c r="B84" s="1012" t="str">
        <f>$B$5</f>
        <v xml:space="preserve"> OBJETO: OPTIMIZACION DEL SISTEMA DE ALCANTARILLADO SANITARIO  LA CARRERA 5 ENTRE CALLE 3 Y 4 DEL MUNICIPIO DE CUBARÁ</v>
      </c>
      <c r="C84" s="1013"/>
      <c r="D84" s="1013"/>
      <c r="E84" s="1013"/>
      <c r="F84" s="1013"/>
      <c r="G84" s="1013"/>
      <c r="H84" s="1013"/>
      <c r="I84" s="1013"/>
      <c r="J84" s="1013"/>
      <c r="K84" s="1013"/>
      <c r="L84" s="1013"/>
      <c r="M84" s="1014"/>
    </row>
    <row r="85" spans="2:13" ht="15.75" customHeight="1" thickBot="1">
      <c r="B85" s="1015"/>
      <c r="C85" s="1016"/>
      <c r="D85" s="1016"/>
      <c r="E85" s="1016"/>
      <c r="F85" s="1016"/>
      <c r="G85" s="1016"/>
      <c r="H85" s="1016"/>
      <c r="I85" s="1016"/>
      <c r="J85" s="1016"/>
      <c r="K85" s="1016"/>
      <c r="L85" s="1016"/>
      <c r="M85" s="1017"/>
    </row>
    <row r="86" spans="2:13" ht="21.6" thickBot="1">
      <c r="B86" s="1018" t="s">
        <v>108</v>
      </c>
      <c r="C86" s="1019"/>
      <c r="D86" s="1019"/>
      <c r="E86" s="1019"/>
      <c r="F86" s="1019"/>
      <c r="G86" s="1019"/>
      <c r="H86" s="1019"/>
      <c r="I86" s="1019"/>
      <c r="J86" s="1019"/>
      <c r="K86" s="1019"/>
      <c r="L86" s="1019"/>
      <c r="M86" s="1020"/>
    </row>
    <row r="87" spans="2:13" ht="15" thickBot="1">
      <c r="B87" s="278" t="s">
        <v>50</v>
      </c>
      <c r="C87" s="1021" t="s">
        <v>181</v>
      </c>
      <c r="D87" s="1022"/>
      <c r="E87" s="1022"/>
      <c r="F87" s="1023"/>
      <c r="G87" s="1027" t="s">
        <v>109</v>
      </c>
      <c r="H87" s="1029" t="s">
        <v>110</v>
      </c>
      <c r="I87" s="1030"/>
      <c r="J87" s="1030"/>
      <c r="K87" s="1030"/>
      <c r="L87" s="1030"/>
      <c r="M87" s="1031"/>
    </row>
    <row r="88" spans="2:13" ht="15" thickBot="1">
      <c r="B88" s="279">
        <v>3</v>
      </c>
      <c r="C88" s="1024"/>
      <c r="D88" s="1025"/>
      <c r="E88" s="1025"/>
      <c r="F88" s="1026"/>
      <c r="G88" s="1028"/>
      <c r="H88" s="280" t="s">
        <v>92</v>
      </c>
      <c r="I88" s="1032"/>
      <c r="J88" s="1033"/>
      <c r="K88" s="1033"/>
      <c r="L88" s="1033"/>
      <c r="M88" s="1034"/>
    </row>
    <row r="89" spans="2:13">
      <c r="B89" s="1045"/>
      <c r="C89" s="1046"/>
      <c r="D89" s="1046"/>
      <c r="E89" s="1046"/>
      <c r="F89" s="1047"/>
      <c r="G89" s="1054" t="s">
        <v>111</v>
      </c>
      <c r="H89" s="1056" t="s">
        <v>112</v>
      </c>
      <c r="I89" s="1057"/>
      <c r="J89" s="1058"/>
      <c r="K89" s="1059" t="s">
        <v>113</v>
      </c>
      <c r="L89" s="1061" t="s">
        <v>13</v>
      </c>
      <c r="M89" s="1059" t="s">
        <v>114</v>
      </c>
    </row>
    <row r="90" spans="2:13" ht="15" thickBot="1">
      <c r="B90" s="1048"/>
      <c r="C90" s="1049"/>
      <c r="D90" s="1049"/>
      <c r="E90" s="1049"/>
      <c r="F90" s="1050"/>
      <c r="G90" s="1055"/>
      <c r="H90" s="281" t="s">
        <v>115</v>
      </c>
      <c r="I90" s="282" t="s">
        <v>116</v>
      </c>
      <c r="J90" s="283" t="s">
        <v>117</v>
      </c>
      <c r="K90" s="1060"/>
      <c r="L90" s="1062"/>
      <c r="M90" s="1060"/>
    </row>
    <row r="91" spans="2:13">
      <c r="B91" s="1048"/>
      <c r="C91" s="1049"/>
      <c r="D91" s="1049"/>
      <c r="E91" s="1049"/>
      <c r="F91" s="1050"/>
      <c r="G91" s="309" t="s">
        <v>143</v>
      </c>
      <c r="H91" s="319">
        <v>1</v>
      </c>
      <c r="I91" s="319">
        <v>1</v>
      </c>
      <c r="J91" s="319">
        <v>1</v>
      </c>
      <c r="K91" s="285"/>
      <c r="L91" s="286">
        <v>57</v>
      </c>
      <c r="M91" s="287">
        <f>H91*I91*J91*L91</f>
        <v>57</v>
      </c>
    </row>
    <row r="92" spans="2:13">
      <c r="B92" s="1048"/>
      <c r="C92" s="1049"/>
      <c r="D92" s="1049"/>
      <c r="E92" s="1049"/>
      <c r="F92" s="1050"/>
      <c r="G92" s="309"/>
      <c r="H92" s="319"/>
      <c r="I92" s="319"/>
      <c r="J92" s="319"/>
      <c r="K92" s="285"/>
      <c r="L92" s="286"/>
      <c r="M92" s="287"/>
    </row>
    <row r="93" spans="2:13">
      <c r="B93" s="1048"/>
      <c r="C93" s="1049"/>
      <c r="D93" s="1049"/>
      <c r="E93" s="1049"/>
      <c r="F93" s="1050"/>
      <c r="G93" s="309"/>
      <c r="H93" s="319"/>
      <c r="I93" s="319"/>
      <c r="J93" s="319"/>
      <c r="K93" s="285"/>
      <c r="L93" s="286"/>
      <c r="M93" s="287"/>
    </row>
    <row r="94" spans="2:13">
      <c r="B94" s="1048"/>
      <c r="C94" s="1049"/>
      <c r="D94" s="1049"/>
      <c r="E94" s="1049"/>
      <c r="F94" s="1050"/>
      <c r="G94" s="320"/>
      <c r="H94" s="285"/>
      <c r="I94" s="286"/>
      <c r="J94" s="289"/>
      <c r="K94" s="285"/>
      <c r="L94" s="286"/>
      <c r="M94" s="287"/>
    </row>
    <row r="95" spans="2:13" ht="16.2" thickBot="1">
      <c r="B95" s="1051"/>
      <c r="C95" s="1052"/>
      <c r="D95" s="1052"/>
      <c r="E95" s="1052"/>
      <c r="F95" s="1053"/>
      <c r="G95" s="1063" t="s">
        <v>132</v>
      </c>
      <c r="H95" s="1064"/>
      <c r="I95" s="1064"/>
      <c r="J95" s="1064"/>
      <c r="K95" s="1064"/>
      <c r="L95" s="1065"/>
      <c r="M95" s="292">
        <f>ROUND(SUM(M91:M94),2)</f>
        <v>57</v>
      </c>
    </row>
    <row r="96" spans="2:13">
      <c r="B96" s="293"/>
      <c r="C96" s="294"/>
      <c r="D96" s="294"/>
      <c r="E96" s="295"/>
      <c r="F96" s="295"/>
      <c r="G96" s="296"/>
      <c r="H96" s="297"/>
      <c r="I96" s="1035"/>
      <c r="J96" s="1035"/>
      <c r="K96" s="1035"/>
      <c r="L96" s="1035"/>
      <c r="M96" s="299"/>
    </row>
    <row r="97" spans="2:13">
      <c r="B97" s="293"/>
      <c r="C97" s="294"/>
      <c r="D97" s="294"/>
      <c r="E97" s="295"/>
      <c r="F97" s="295"/>
      <c r="G97" s="296"/>
      <c r="H97" s="297"/>
      <c r="I97" s="298"/>
      <c r="J97" s="298"/>
      <c r="K97" s="298"/>
      <c r="L97" s="298"/>
      <c r="M97" s="299"/>
    </row>
    <row r="98" spans="2:13">
      <c r="B98" s="300" t="s">
        <v>164</v>
      </c>
      <c r="C98" s="294"/>
      <c r="D98" s="294"/>
      <c r="E98" s="295"/>
      <c r="F98" s="295"/>
      <c r="G98" s="296"/>
      <c r="H98" s="297"/>
      <c r="I98" s="277" t="s">
        <v>161</v>
      </c>
      <c r="J98" s="298"/>
      <c r="K98" s="298"/>
      <c r="L98" s="298"/>
      <c r="M98" s="299"/>
    </row>
    <row r="99" spans="2:13">
      <c r="B99" s="342"/>
      <c r="C99" s="294"/>
      <c r="D99" s="294"/>
      <c r="E99" s="295"/>
      <c r="F99" s="295"/>
      <c r="G99" s="296"/>
      <c r="H99" s="297"/>
      <c r="I99" s="298"/>
      <c r="J99" s="298"/>
      <c r="K99" s="298"/>
      <c r="L99" s="298"/>
      <c r="M99" s="299"/>
    </row>
    <row r="100" spans="2:13">
      <c r="B100" s="342"/>
      <c r="C100" s="294"/>
      <c r="D100" s="294"/>
      <c r="E100" s="295"/>
      <c r="F100" s="295"/>
      <c r="G100" s="296"/>
      <c r="H100" s="297"/>
      <c r="I100" s="1035"/>
      <c r="J100" s="1035"/>
      <c r="K100" s="1035"/>
      <c r="L100" s="1035"/>
      <c r="M100" s="299"/>
    </row>
    <row r="101" spans="2:13" ht="15.6">
      <c r="B101" s="301" t="s">
        <v>165</v>
      </c>
      <c r="C101" s="302"/>
      <c r="D101" s="302"/>
      <c r="E101" s="302"/>
      <c r="F101" s="302"/>
      <c r="G101" s="302"/>
      <c r="H101" s="303"/>
      <c r="I101" s="303" t="s">
        <v>162</v>
      </c>
      <c r="J101" s="302"/>
      <c r="K101" s="302"/>
      <c r="L101" s="302"/>
      <c r="M101" s="304"/>
    </row>
    <row r="102" spans="2:13" ht="16.2" thickBot="1">
      <c r="B102" s="305" t="s">
        <v>166</v>
      </c>
      <c r="C102" s="306"/>
      <c r="D102" s="306"/>
      <c r="E102" s="306"/>
      <c r="F102" s="306"/>
      <c r="G102" s="306"/>
      <c r="H102" s="307"/>
      <c r="I102" s="307" t="s">
        <v>163</v>
      </c>
      <c r="J102" s="306"/>
      <c r="K102" s="306"/>
      <c r="L102" s="306"/>
      <c r="M102" s="308"/>
    </row>
    <row r="103" spans="2:13">
      <c r="B103" s="1036"/>
      <c r="C103" s="1037"/>
      <c r="D103" s="1037"/>
      <c r="E103" s="1037"/>
      <c r="F103" s="1037"/>
      <c r="G103" s="1037"/>
      <c r="H103" s="1037"/>
      <c r="I103" s="1037"/>
      <c r="J103" s="1037"/>
      <c r="K103" s="1037"/>
      <c r="L103" s="1037"/>
      <c r="M103" s="1038"/>
    </row>
    <row r="104" spans="2:13">
      <c r="B104" s="1039"/>
      <c r="C104" s="1040"/>
      <c r="D104" s="1040"/>
      <c r="E104" s="1040"/>
      <c r="F104" s="1040"/>
      <c r="G104" s="1040"/>
      <c r="H104" s="1040"/>
      <c r="I104" s="1040"/>
      <c r="J104" s="1040"/>
      <c r="K104" s="1040"/>
      <c r="L104" s="1040"/>
      <c r="M104" s="1041"/>
    </row>
    <row r="105" spans="2:13">
      <c r="B105" s="1039"/>
      <c r="C105" s="1040"/>
      <c r="D105" s="1040"/>
      <c r="E105" s="1040"/>
      <c r="F105" s="1040"/>
      <c r="G105" s="1040"/>
      <c r="H105" s="1040"/>
      <c r="I105" s="1040"/>
      <c r="J105" s="1040"/>
      <c r="K105" s="1040"/>
      <c r="L105" s="1040"/>
      <c r="M105" s="1041"/>
    </row>
    <row r="106" spans="2:13">
      <c r="B106" s="1039"/>
      <c r="C106" s="1040"/>
      <c r="D106" s="1040"/>
      <c r="E106" s="1040"/>
      <c r="F106" s="1040"/>
      <c r="G106" s="1040"/>
      <c r="H106" s="1040"/>
      <c r="I106" s="1040"/>
      <c r="J106" s="1040"/>
      <c r="K106" s="1040"/>
      <c r="L106" s="1040"/>
      <c r="M106" s="1041"/>
    </row>
    <row r="107" spans="2:13" ht="19.5" customHeight="1" thickBot="1">
      <c r="B107" s="1042"/>
      <c r="C107" s="1043"/>
      <c r="D107" s="1043"/>
      <c r="E107" s="1043"/>
      <c r="F107" s="1043"/>
      <c r="G107" s="1043"/>
      <c r="H107" s="1043"/>
      <c r="I107" s="1043"/>
      <c r="J107" s="1043"/>
      <c r="K107" s="1043"/>
      <c r="L107" s="1043"/>
      <c r="M107" s="1044"/>
    </row>
    <row r="108" spans="2:13" ht="24" customHeight="1">
      <c r="B108" s="1075"/>
      <c r="C108" s="1076"/>
      <c r="D108" s="1076"/>
      <c r="E108" s="1076"/>
      <c r="F108" s="1076"/>
      <c r="G108" s="1076"/>
      <c r="H108" s="1076"/>
      <c r="I108" s="1076"/>
      <c r="J108" s="1076"/>
      <c r="K108" s="1076"/>
      <c r="L108" s="1076"/>
      <c r="M108" s="1077"/>
    </row>
    <row r="109" spans="2:13" ht="40.5" customHeight="1">
      <c r="B109" s="1078"/>
      <c r="C109" s="1079"/>
      <c r="D109" s="1079"/>
      <c r="E109" s="1079"/>
      <c r="F109" s="1079"/>
      <c r="G109" s="1079"/>
      <c r="H109" s="1079"/>
      <c r="I109" s="1079"/>
      <c r="J109" s="1079"/>
      <c r="K109" s="1079"/>
      <c r="L109" s="1079"/>
      <c r="M109" s="1080"/>
    </row>
    <row r="110" spans="2:13" ht="18" customHeight="1" thickBot="1">
      <c r="B110" s="1081"/>
      <c r="C110" s="1082"/>
      <c r="D110" s="1082"/>
      <c r="E110" s="1082"/>
      <c r="F110" s="1082"/>
      <c r="G110" s="1082"/>
      <c r="H110" s="1082"/>
      <c r="I110" s="1082"/>
      <c r="J110" s="1082"/>
      <c r="K110" s="1082"/>
      <c r="L110" s="1082"/>
      <c r="M110" s="1083"/>
    </row>
    <row r="111" spans="2:13" ht="15" thickBot="1">
      <c r="B111" s="1009" t="s">
        <v>106</v>
      </c>
      <c r="C111" s="1010"/>
      <c r="D111" s="1010"/>
      <c r="E111" s="1010"/>
      <c r="F111" s="1010"/>
      <c r="G111" s="1010"/>
      <c r="H111" s="1010"/>
      <c r="I111" s="1010"/>
      <c r="J111" s="1010"/>
      <c r="K111" s="1010"/>
      <c r="L111" s="1010"/>
      <c r="M111" s="1011"/>
    </row>
    <row r="112" spans="2:13" ht="15" customHeight="1">
      <c r="B112" s="1012" t="str">
        <f>$B$5</f>
        <v xml:space="preserve"> OBJETO: OPTIMIZACION DEL SISTEMA DE ALCANTARILLADO SANITARIO  LA CARRERA 5 ENTRE CALLE 3 Y 4 DEL MUNICIPIO DE CUBARÁ</v>
      </c>
      <c r="C112" s="1013"/>
      <c r="D112" s="1013"/>
      <c r="E112" s="1013"/>
      <c r="F112" s="1013"/>
      <c r="G112" s="1013"/>
      <c r="H112" s="1013"/>
      <c r="I112" s="1013"/>
      <c r="J112" s="1013"/>
      <c r="K112" s="1013"/>
      <c r="L112" s="1013"/>
      <c r="M112" s="1014"/>
    </row>
    <row r="113" spans="2:13" ht="15.75" customHeight="1" thickBot="1">
      <c r="B113" s="1015"/>
      <c r="C113" s="1016"/>
      <c r="D113" s="1016"/>
      <c r="E113" s="1016"/>
      <c r="F113" s="1016"/>
      <c r="G113" s="1016"/>
      <c r="H113" s="1016"/>
      <c r="I113" s="1016"/>
      <c r="J113" s="1016"/>
      <c r="K113" s="1016"/>
      <c r="L113" s="1016"/>
      <c r="M113" s="1017"/>
    </row>
    <row r="114" spans="2:13" ht="21.6" thickBot="1">
      <c r="B114" s="1018" t="s">
        <v>108</v>
      </c>
      <c r="C114" s="1019"/>
      <c r="D114" s="1019"/>
      <c r="E114" s="1019"/>
      <c r="F114" s="1019"/>
      <c r="G114" s="1019"/>
      <c r="H114" s="1019"/>
      <c r="I114" s="1019"/>
      <c r="J114" s="1019"/>
      <c r="K114" s="1019"/>
      <c r="L114" s="1019"/>
      <c r="M114" s="1020"/>
    </row>
    <row r="115" spans="2:13" ht="15" thickBot="1">
      <c r="B115" s="278" t="s">
        <v>50</v>
      </c>
      <c r="C115" s="1021" t="s">
        <v>93</v>
      </c>
      <c r="D115" s="1022"/>
      <c r="E115" s="1022"/>
      <c r="F115" s="1023"/>
      <c r="G115" s="1027" t="s">
        <v>109</v>
      </c>
      <c r="H115" s="1029" t="s">
        <v>110</v>
      </c>
      <c r="I115" s="1030"/>
      <c r="J115" s="1030"/>
      <c r="K115" s="1030"/>
      <c r="L115" s="1030"/>
      <c r="M115" s="1031"/>
    </row>
    <row r="116" spans="2:13" ht="15" thickBot="1">
      <c r="B116" s="279">
        <v>4</v>
      </c>
      <c r="C116" s="1024"/>
      <c r="D116" s="1025"/>
      <c r="E116" s="1025"/>
      <c r="F116" s="1026"/>
      <c r="G116" s="1028"/>
      <c r="H116" s="280" t="s">
        <v>91</v>
      </c>
      <c r="I116" s="1032"/>
      <c r="J116" s="1033"/>
      <c r="K116" s="1033"/>
      <c r="L116" s="1033"/>
      <c r="M116" s="1034"/>
    </row>
    <row r="117" spans="2:13">
      <c r="B117" s="1045"/>
      <c r="C117" s="1046"/>
      <c r="D117" s="1046"/>
      <c r="E117" s="1046"/>
      <c r="F117" s="1047"/>
      <c r="G117" s="1054" t="s">
        <v>111</v>
      </c>
      <c r="H117" s="1056" t="s">
        <v>112</v>
      </c>
      <c r="I117" s="1057"/>
      <c r="J117" s="1058"/>
      <c r="K117" s="1059" t="s">
        <v>113</v>
      </c>
      <c r="L117" s="1061" t="s">
        <v>13</v>
      </c>
      <c r="M117" s="1059" t="s">
        <v>114</v>
      </c>
    </row>
    <row r="118" spans="2:13" ht="15" thickBot="1">
      <c r="B118" s="1048"/>
      <c r="C118" s="1049"/>
      <c r="D118" s="1049"/>
      <c r="E118" s="1049"/>
      <c r="F118" s="1050"/>
      <c r="G118" s="1055"/>
      <c r="H118" s="281" t="s">
        <v>115</v>
      </c>
      <c r="I118" s="282" t="s">
        <v>116</v>
      </c>
      <c r="J118" s="283" t="s">
        <v>117</v>
      </c>
      <c r="K118" s="1060"/>
      <c r="L118" s="1062"/>
      <c r="M118" s="1060"/>
    </row>
    <row r="119" spans="2:13" ht="22.8">
      <c r="B119" s="1048"/>
      <c r="C119" s="1049"/>
      <c r="D119" s="1049"/>
      <c r="E119" s="1049"/>
      <c r="F119" s="1050"/>
      <c r="G119" s="284" t="s">
        <v>118</v>
      </c>
      <c r="H119" s="290">
        <v>51.75</v>
      </c>
      <c r="I119" s="285"/>
      <c r="J119" s="285"/>
      <c r="K119" s="285"/>
      <c r="L119" s="285"/>
      <c r="M119" s="287">
        <f>+H119</f>
        <v>51.75</v>
      </c>
    </row>
    <row r="120" spans="2:13">
      <c r="B120" s="1048"/>
      <c r="C120" s="1049"/>
      <c r="D120" s="1049"/>
      <c r="E120" s="1049"/>
      <c r="F120" s="1050"/>
      <c r="G120" s="284" t="s">
        <v>119</v>
      </c>
      <c r="H120" s="290">
        <v>27.04</v>
      </c>
      <c r="I120" s="285"/>
      <c r="J120" s="289"/>
      <c r="K120" s="285"/>
      <c r="L120" s="285"/>
      <c r="M120" s="287">
        <f t="shared" ref="M120:M125" si="3">+H120</f>
        <v>27.04</v>
      </c>
    </row>
    <row r="121" spans="2:13">
      <c r="B121" s="1048"/>
      <c r="C121" s="1049"/>
      <c r="D121" s="1049"/>
      <c r="E121" s="1049"/>
      <c r="F121" s="1050"/>
      <c r="G121" s="284" t="s">
        <v>120</v>
      </c>
      <c r="H121" s="290">
        <v>62.89</v>
      </c>
      <c r="I121" s="285"/>
      <c r="J121" s="285"/>
      <c r="K121" s="285"/>
      <c r="L121" s="285"/>
      <c r="M121" s="287">
        <f t="shared" si="3"/>
        <v>62.89</v>
      </c>
    </row>
    <row r="122" spans="2:13">
      <c r="B122" s="1048"/>
      <c r="C122" s="1049"/>
      <c r="D122" s="1049"/>
      <c r="E122" s="1049"/>
      <c r="F122" s="1050"/>
      <c r="G122" s="284" t="s">
        <v>121</v>
      </c>
      <c r="H122" s="290">
        <v>80.89</v>
      </c>
      <c r="I122" s="286"/>
      <c r="J122" s="285"/>
      <c r="K122" s="285"/>
      <c r="L122" s="285"/>
      <c r="M122" s="287">
        <f t="shared" si="3"/>
        <v>80.89</v>
      </c>
    </row>
    <row r="123" spans="2:13">
      <c r="B123" s="1048"/>
      <c r="C123" s="1049"/>
      <c r="D123" s="1049"/>
      <c r="E123" s="1049"/>
      <c r="F123" s="1050"/>
      <c r="G123" s="288" t="s">
        <v>122</v>
      </c>
      <c r="H123" s="290">
        <v>48.53</v>
      </c>
      <c r="I123" s="285"/>
      <c r="J123" s="289"/>
      <c r="K123" s="285"/>
      <c r="L123" s="285"/>
      <c r="M123" s="287">
        <f t="shared" si="3"/>
        <v>48.53</v>
      </c>
    </row>
    <row r="124" spans="2:13">
      <c r="B124" s="1048"/>
      <c r="C124" s="1049"/>
      <c r="D124" s="1049"/>
      <c r="E124" s="1049"/>
      <c r="F124" s="1050"/>
      <c r="G124" s="288" t="s">
        <v>141</v>
      </c>
      <c r="H124" s="290">
        <v>36.659999999999997</v>
      </c>
      <c r="I124" s="285"/>
      <c r="J124" s="289"/>
      <c r="K124" s="285"/>
      <c r="L124" s="286"/>
      <c r="M124" s="287">
        <f t="shared" si="3"/>
        <v>36.659999999999997</v>
      </c>
    </row>
    <row r="125" spans="2:13">
      <c r="B125" s="1048"/>
      <c r="C125" s="1049"/>
      <c r="D125" s="1049"/>
      <c r="E125" s="1049"/>
      <c r="F125" s="1050"/>
      <c r="G125" s="288" t="s">
        <v>123</v>
      </c>
      <c r="H125" s="290">
        <v>49.95</v>
      </c>
      <c r="I125" s="285"/>
      <c r="J125" s="285"/>
      <c r="K125" s="285"/>
      <c r="L125" s="286"/>
      <c r="M125" s="287">
        <f t="shared" si="3"/>
        <v>49.95</v>
      </c>
    </row>
    <row r="126" spans="2:13">
      <c r="B126" s="1048"/>
      <c r="C126" s="1049"/>
      <c r="D126" s="1049"/>
      <c r="E126" s="1049"/>
      <c r="F126" s="1050"/>
      <c r="G126" s="321"/>
      <c r="H126" s="285"/>
      <c r="I126" s="285"/>
      <c r="J126" s="285"/>
      <c r="K126" s="285"/>
      <c r="L126" s="286"/>
      <c r="M126" s="291"/>
    </row>
    <row r="127" spans="2:13" ht="16.2" thickBot="1">
      <c r="B127" s="1051"/>
      <c r="C127" s="1052"/>
      <c r="D127" s="1052"/>
      <c r="E127" s="1052"/>
      <c r="F127" s="1053"/>
      <c r="G127" s="1063" t="s">
        <v>132</v>
      </c>
      <c r="H127" s="1064"/>
      <c r="I127" s="1064"/>
      <c r="J127" s="1064"/>
      <c r="K127" s="1064"/>
      <c r="L127" s="1065"/>
      <c r="M127" s="292">
        <f>ROUND(SUM(M119:M126),2)</f>
        <v>357.71</v>
      </c>
    </row>
    <row r="128" spans="2:13">
      <c r="B128" s="293"/>
      <c r="C128" s="294"/>
      <c r="D128" s="294"/>
      <c r="E128" s="295"/>
      <c r="F128" s="295"/>
      <c r="G128" s="296"/>
      <c r="H128" s="297"/>
      <c r="I128" s="1035"/>
      <c r="J128" s="1035"/>
      <c r="K128" s="1035"/>
      <c r="L128" s="1035"/>
      <c r="M128" s="299"/>
    </row>
    <row r="129" spans="2:13">
      <c r="B129" s="293"/>
      <c r="C129" s="294"/>
      <c r="D129" s="294"/>
      <c r="E129" s="295"/>
      <c r="F129" s="295"/>
      <c r="G129" s="296"/>
      <c r="H129" s="297"/>
      <c r="I129" s="298"/>
      <c r="J129" s="298"/>
      <c r="K129" s="298"/>
      <c r="L129" s="298"/>
      <c r="M129" s="299"/>
    </row>
    <row r="130" spans="2:13">
      <c r="B130" s="300" t="s">
        <v>164</v>
      </c>
      <c r="C130" s="294"/>
      <c r="D130" s="294"/>
      <c r="E130" s="295"/>
      <c r="F130" s="295"/>
      <c r="G130" s="296"/>
      <c r="H130" s="297"/>
      <c r="I130" s="277" t="s">
        <v>161</v>
      </c>
      <c r="J130" s="298"/>
      <c r="K130" s="298"/>
      <c r="L130" s="298"/>
      <c r="M130" s="299"/>
    </row>
    <row r="131" spans="2:13">
      <c r="B131" s="342"/>
      <c r="C131" s="294"/>
      <c r="D131" s="294"/>
      <c r="E131" s="295"/>
      <c r="F131" s="295"/>
      <c r="G131" s="296"/>
      <c r="H131" s="297"/>
      <c r="I131" s="298"/>
      <c r="J131" s="298"/>
      <c r="K131" s="298"/>
      <c r="L131" s="298"/>
      <c r="M131" s="299"/>
    </row>
    <row r="132" spans="2:13">
      <c r="B132" s="342"/>
      <c r="C132" s="294"/>
      <c r="D132" s="294"/>
      <c r="E132" s="295"/>
      <c r="F132" s="295"/>
      <c r="G132" s="296"/>
      <c r="H132" s="297"/>
      <c r="I132" s="1035"/>
      <c r="J132" s="1035"/>
      <c r="K132" s="1035"/>
      <c r="L132" s="1035"/>
      <c r="M132" s="299"/>
    </row>
    <row r="133" spans="2:13" ht="15.6">
      <c r="B133" s="301" t="s">
        <v>165</v>
      </c>
      <c r="C133" s="302"/>
      <c r="D133" s="302"/>
      <c r="E133" s="302"/>
      <c r="F133" s="302"/>
      <c r="G133" s="302"/>
      <c r="H133" s="303"/>
      <c r="I133" s="303" t="s">
        <v>162</v>
      </c>
      <c r="J133" s="302"/>
      <c r="K133" s="302"/>
      <c r="L133" s="302"/>
      <c r="M133" s="304"/>
    </row>
    <row r="134" spans="2:13" ht="16.2" thickBot="1">
      <c r="B134" s="305" t="s">
        <v>166</v>
      </c>
      <c r="C134" s="306"/>
      <c r="D134" s="306"/>
      <c r="E134" s="306"/>
      <c r="F134" s="306"/>
      <c r="G134" s="306"/>
      <c r="H134" s="307"/>
      <c r="I134" s="307" t="s">
        <v>163</v>
      </c>
      <c r="J134" s="306"/>
      <c r="K134" s="306"/>
      <c r="L134" s="306"/>
      <c r="M134" s="308"/>
    </row>
    <row r="135" spans="2:13">
      <c r="B135" s="1036"/>
      <c r="C135" s="1037"/>
      <c r="D135" s="1037"/>
      <c r="E135" s="1037"/>
      <c r="F135" s="1037"/>
      <c r="G135" s="1037"/>
      <c r="H135" s="1037"/>
      <c r="I135" s="1037"/>
      <c r="J135" s="1037"/>
      <c r="K135" s="1037"/>
      <c r="L135" s="1037"/>
      <c r="M135" s="1038"/>
    </row>
    <row r="136" spans="2:13">
      <c r="B136" s="1039"/>
      <c r="C136" s="1040"/>
      <c r="D136" s="1040"/>
      <c r="E136" s="1040"/>
      <c r="F136" s="1040"/>
      <c r="G136" s="1040"/>
      <c r="H136" s="1040"/>
      <c r="I136" s="1040"/>
      <c r="J136" s="1040"/>
      <c r="K136" s="1040"/>
      <c r="L136" s="1040"/>
      <c r="M136" s="1041"/>
    </row>
    <row r="137" spans="2:13">
      <c r="B137" s="1039"/>
      <c r="C137" s="1040"/>
      <c r="D137" s="1040"/>
      <c r="E137" s="1040"/>
      <c r="F137" s="1040"/>
      <c r="G137" s="1040"/>
      <c r="H137" s="1040"/>
      <c r="I137" s="1040"/>
      <c r="J137" s="1040"/>
      <c r="K137" s="1040"/>
      <c r="L137" s="1040"/>
      <c r="M137" s="1041"/>
    </row>
    <row r="138" spans="2:13">
      <c r="B138" s="1039"/>
      <c r="C138" s="1040"/>
      <c r="D138" s="1040"/>
      <c r="E138" s="1040"/>
      <c r="F138" s="1040"/>
      <c r="G138" s="1040"/>
      <c r="H138" s="1040"/>
      <c r="I138" s="1040"/>
      <c r="J138" s="1040"/>
      <c r="K138" s="1040"/>
      <c r="L138" s="1040"/>
      <c r="M138" s="1041"/>
    </row>
    <row r="139" spans="2:13" ht="19.5" customHeight="1" thickBot="1">
      <c r="B139" s="1042"/>
      <c r="C139" s="1043"/>
      <c r="D139" s="1043"/>
      <c r="E139" s="1043"/>
      <c r="F139" s="1043"/>
      <c r="G139" s="1043"/>
      <c r="H139" s="1043"/>
      <c r="I139" s="1043"/>
      <c r="J139" s="1043"/>
      <c r="K139" s="1043"/>
      <c r="L139" s="1043"/>
      <c r="M139" s="1044"/>
    </row>
    <row r="140" spans="2:13" ht="24" customHeight="1">
      <c r="B140" s="1075"/>
      <c r="C140" s="1076"/>
      <c r="D140" s="1076"/>
      <c r="E140" s="1076"/>
      <c r="F140" s="1076"/>
      <c r="G140" s="1076"/>
      <c r="H140" s="1076"/>
      <c r="I140" s="1076"/>
      <c r="J140" s="1076"/>
      <c r="K140" s="1076"/>
      <c r="L140" s="1076"/>
      <c r="M140" s="1077"/>
    </row>
    <row r="141" spans="2:13" ht="40.5" customHeight="1">
      <c r="B141" s="1078"/>
      <c r="C141" s="1079"/>
      <c r="D141" s="1079"/>
      <c r="E141" s="1079"/>
      <c r="F141" s="1079"/>
      <c r="G141" s="1079"/>
      <c r="H141" s="1079"/>
      <c r="I141" s="1079"/>
      <c r="J141" s="1079"/>
      <c r="K141" s="1079"/>
      <c r="L141" s="1079"/>
      <c r="M141" s="1080"/>
    </row>
    <row r="142" spans="2:13" ht="18" customHeight="1" thickBot="1">
      <c r="B142" s="1081"/>
      <c r="C142" s="1082"/>
      <c r="D142" s="1082"/>
      <c r="E142" s="1082"/>
      <c r="F142" s="1082"/>
      <c r="G142" s="1082"/>
      <c r="H142" s="1082"/>
      <c r="I142" s="1082"/>
      <c r="J142" s="1082"/>
      <c r="K142" s="1082"/>
      <c r="L142" s="1082"/>
      <c r="M142" s="1083"/>
    </row>
    <row r="143" spans="2:13" ht="15" thickBot="1">
      <c r="B143" s="1009" t="s">
        <v>106</v>
      </c>
      <c r="C143" s="1010"/>
      <c r="D143" s="1010"/>
      <c r="E143" s="1010"/>
      <c r="F143" s="1010"/>
      <c r="G143" s="1010"/>
      <c r="H143" s="1010"/>
      <c r="I143" s="1010"/>
      <c r="J143" s="1010"/>
      <c r="K143" s="1010"/>
      <c r="L143" s="1010"/>
      <c r="M143" s="1011"/>
    </row>
    <row r="144" spans="2:13" ht="15" customHeight="1">
      <c r="B144" s="1012" t="str">
        <f>$B$5</f>
        <v xml:space="preserve"> OBJETO: OPTIMIZACION DEL SISTEMA DE ALCANTARILLADO SANITARIO  LA CARRERA 5 ENTRE CALLE 3 Y 4 DEL MUNICIPIO DE CUBARÁ</v>
      </c>
      <c r="C144" s="1013"/>
      <c r="D144" s="1013"/>
      <c r="E144" s="1013"/>
      <c r="F144" s="1013"/>
      <c r="G144" s="1013"/>
      <c r="H144" s="1013"/>
      <c r="I144" s="1013"/>
      <c r="J144" s="1013"/>
      <c r="K144" s="1013"/>
      <c r="L144" s="1013"/>
      <c r="M144" s="1014"/>
    </row>
    <row r="145" spans="2:13" ht="15.75" customHeight="1" thickBot="1">
      <c r="B145" s="1015"/>
      <c r="C145" s="1016"/>
      <c r="D145" s="1016"/>
      <c r="E145" s="1016"/>
      <c r="F145" s="1016"/>
      <c r="G145" s="1016"/>
      <c r="H145" s="1016"/>
      <c r="I145" s="1016"/>
      <c r="J145" s="1016"/>
      <c r="K145" s="1016"/>
      <c r="L145" s="1016"/>
      <c r="M145" s="1017"/>
    </row>
    <row r="146" spans="2:13" ht="21.6" thickBot="1">
      <c r="B146" s="1018" t="s">
        <v>108</v>
      </c>
      <c r="C146" s="1019"/>
      <c r="D146" s="1019"/>
      <c r="E146" s="1019"/>
      <c r="F146" s="1019"/>
      <c r="G146" s="1019"/>
      <c r="H146" s="1019"/>
      <c r="I146" s="1019"/>
      <c r="J146" s="1019"/>
      <c r="K146" s="1019"/>
      <c r="L146" s="1019"/>
      <c r="M146" s="1020"/>
    </row>
    <row r="147" spans="2:13" ht="15" thickBot="1">
      <c r="B147" s="278" t="s">
        <v>50</v>
      </c>
      <c r="C147" s="1021" t="s">
        <v>94</v>
      </c>
      <c r="D147" s="1022"/>
      <c r="E147" s="1022"/>
      <c r="F147" s="1023"/>
      <c r="G147" s="1027" t="s">
        <v>109</v>
      </c>
      <c r="H147" s="1029" t="s">
        <v>110</v>
      </c>
      <c r="I147" s="1030"/>
      <c r="J147" s="1030"/>
      <c r="K147" s="1030"/>
      <c r="L147" s="1030"/>
      <c r="M147" s="1031"/>
    </row>
    <row r="148" spans="2:13" ht="15" thickBot="1">
      <c r="B148" s="279">
        <v>5</v>
      </c>
      <c r="C148" s="1024"/>
      <c r="D148" s="1025"/>
      <c r="E148" s="1025"/>
      <c r="F148" s="1026"/>
      <c r="G148" s="1028"/>
      <c r="H148" s="322" t="s">
        <v>91</v>
      </c>
      <c r="I148" s="1032"/>
      <c r="J148" s="1033"/>
      <c r="K148" s="1033"/>
      <c r="L148" s="1033"/>
      <c r="M148" s="1034"/>
    </row>
    <row r="149" spans="2:13">
      <c r="B149" s="1045"/>
      <c r="C149" s="1046"/>
      <c r="D149" s="1046"/>
      <c r="E149" s="1046"/>
      <c r="F149" s="1047"/>
      <c r="G149" s="1054" t="s">
        <v>111</v>
      </c>
      <c r="H149" s="1056" t="s">
        <v>112</v>
      </c>
      <c r="I149" s="1057"/>
      <c r="J149" s="1058"/>
      <c r="K149" s="1059" t="s">
        <v>113</v>
      </c>
      <c r="L149" s="1061" t="s">
        <v>13</v>
      </c>
      <c r="M149" s="1059" t="s">
        <v>114</v>
      </c>
    </row>
    <row r="150" spans="2:13" ht="15" thickBot="1">
      <c r="B150" s="1048"/>
      <c r="C150" s="1049"/>
      <c r="D150" s="1049"/>
      <c r="E150" s="1049"/>
      <c r="F150" s="1050"/>
      <c r="G150" s="1055"/>
      <c r="H150" s="281" t="s">
        <v>115</v>
      </c>
      <c r="I150" s="282" t="s">
        <v>116</v>
      </c>
      <c r="J150" s="283" t="s">
        <v>117</v>
      </c>
      <c r="K150" s="1060"/>
      <c r="L150" s="1062"/>
      <c r="M150" s="1060"/>
    </row>
    <row r="151" spans="2:13">
      <c r="B151" s="1048"/>
      <c r="C151" s="1049"/>
      <c r="D151" s="1049"/>
      <c r="E151" s="1049"/>
      <c r="F151" s="1050"/>
      <c r="G151" s="288" t="s">
        <v>124</v>
      </c>
      <c r="H151" s="285">
        <v>6</v>
      </c>
      <c r="I151" s="286"/>
      <c r="J151" s="285"/>
      <c r="K151" s="285"/>
      <c r="L151" s="286">
        <v>50</v>
      </c>
      <c r="M151" s="287">
        <f>H151*L151</f>
        <v>300</v>
      </c>
    </row>
    <row r="152" spans="2:13">
      <c r="B152" s="1048"/>
      <c r="C152" s="1049"/>
      <c r="D152" s="1049"/>
      <c r="E152" s="1049"/>
      <c r="F152" s="1050"/>
      <c r="G152" s="288" t="s">
        <v>125</v>
      </c>
      <c r="H152" s="285">
        <v>7</v>
      </c>
      <c r="I152" s="285"/>
      <c r="J152" s="289"/>
      <c r="K152" s="285"/>
      <c r="L152" s="286"/>
      <c r="M152" s="287">
        <f>+H152</f>
        <v>7</v>
      </c>
    </row>
    <row r="153" spans="2:13">
      <c r="B153" s="1048"/>
      <c r="C153" s="1049"/>
      <c r="D153" s="1049"/>
      <c r="E153" s="1049"/>
      <c r="F153" s="1050"/>
      <c r="G153" s="288" t="s">
        <v>126</v>
      </c>
      <c r="H153" s="285">
        <v>7</v>
      </c>
      <c r="I153" s="285"/>
      <c r="J153" s="285"/>
      <c r="K153" s="285"/>
      <c r="L153" s="286"/>
      <c r="M153" s="287">
        <f t="shared" ref="M153:M158" si="4">+H153</f>
        <v>7</v>
      </c>
    </row>
    <row r="154" spans="2:13">
      <c r="B154" s="1048"/>
      <c r="C154" s="1049"/>
      <c r="D154" s="1049"/>
      <c r="E154" s="1049"/>
      <c r="F154" s="1050"/>
      <c r="G154" s="288" t="s">
        <v>127</v>
      </c>
      <c r="H154" s="285">
        <v>6.89</v>
      </c>
      <c r="I154" s="323"/>
      <c r="J154" s="289"/>
      <c r="K154" s="285"/>
      <c r="L154" s="286"/>
      <c r="M154" s="287">
        <f t="shared" si="4"/>
        <v>6.89</v>
      </c>
    </row>
    <row r="155" spans="2:13">
      <c r="B155" s="1048"/>
      <c r="C155" s="1049"/>
      <c r="D155" s="1049"/>
      <c r="E155" s="1049"/>
      <c r="F155" s="1050"/>
      <c r="G155" s="288" t="s">
        <v>128</v>
      </c>
      <c r="H155" s="285">
        <v>6.7</v>
      </c>
      <c r="I155" s="286"/>
      <c r="J155" s="289"/>
      <c r="K155" s="285"/>
      <c r="L155" s="286"/>
      <c r="M155" s="287">
        <f t="shared" si="4"/>
        <v>6.7</v>
      </c>
    </row>
    <row r="156" spans="2:13">
      <c r="B156" s="1048"/>
      <c r="C156" s="1049"/>
      <c r="D156" s="1049"/>
      <c r="E156" s="1049"/>
      <c r="F156" s="1050"/>
      <c r="G156" s="288" t="s">
        <v>129</v>
      </c>
      <c r="H156" s="285">
        <v>6.43</v>
      </c>
      <c r="I156" s="285"/>
      <c r="J156" s="289"/>
      <c r="K156" s="285"/>
      <c r="L156" s="286"/>
      <c r="M156" s="287">
        <f t="shared" si="4"/>
        <v>6.43</v>
      </c>
    </row>
    <row r="157" spans="2:13">
      <c r="B157" s="1048"/>
      <c r="C157" s="1049"/>
      <c r="D157" s="1049"/>
      <c r="E157" s="1049"/>
      <c r="F157" s="1050"/>
      <c r="G157" s="288" t="s">
        <v>130</v>
      </c>
      <c r="H157" s="285">
        <v>6.28</v>
      </c>
      <c r="I157" s="285"/>
      <c r="J157" s="289"/>
      <c r="K157" s="285"/>
      <c r="L157" s="286"/>
      <c r="M157" s="287">
        <f t="shared" si="4"/>
        <v>6.28</v>
      </c>
    </row>
    <row r="158" spans="2:13">
      <c r="B158" s="1048"/>
      <c r="C158" s="1049"/>
      <c r="D158" s="1049"/>
      <c r="E158" s="1049"/>
      <c r="F158" s="1050"/>
      <c r="G158" s="288" t="s">
        <v>131</v>
      </c>
      <c r="H158" s="285">
        <v>6.07</v>
      </c>
      <c r="I158" s="285"/>
      <c r="J158" s="285"/>
      <c r="K158" s="285"/>
      <c r="L158" s="286"/>
      <c r="M158" s="287">
        <f t="shared" si="4"/>
        <v>6.07</v>
      </c>
    </row>
    <row r="159" spans="2:13" ht="16.2" thickBot="1">
      <c r="B159" s="1051"/>
      <c r="C159" s="1052"/>
      <c r="D159" s="1052"/>
      <c r="E159" s="1052"/>
      <c r="F159" s="1053"/>
      <c r="G159" s="1063" t="s">
        <v>132</v>
      </c>
      <c r="H159" s="1064"/>
      <c r="I159" s="1064"/>
      <c r="J159" s="1064"/>
      <c r="K159" s="1064"/>
      <c r="L159" s="1065"/>
      <c r="M159" s="292">
        <f>ROUND(SUM(M151:M158),2)</f>
        <v>346.37</v>
      </c>
    </row>
    <row r="160" spans="2:13">
      <c r="B160" s="293"/>
      <c r="C160" s="294"/>
      <c r="D160" s="294"/>
      <c r="E160" s="295"/>
      <c r="F160" s="295"/>
      <c r="G160" s="296"/>
      <c r="H160" s="297"/>
      <c r="I160" s="1035"/>
      <c r="J160" s="1035"/>
      <c r="K160" s="1035"/>
      <c r="L160" s="1035"/>
      <c r="M160" s="299"/>
    </row>
    <row r="161" spans="2:13">
      <c r="B161" s="293"/>
      <c r="C161" s="294"/>
      <c r="D161" s="294"/>
      <c r="E161" s="295"/>
      <c r="F161" s="295"/>
      <c r="G161" s="296"/>
      <c r="H161" s="297"/>
      <c r="I161" s="298"/>
      <c r="J161" s="298"/>
      <c r="K161" s="298"/>
      <c r="L161" s="298"/>
      <c r="M161" s="299"/>
    </row>
    <row r="162" spans="2:13">
      <c r="B162" s="300" t="s">
        <v>164</v>
      </c>
      <c r="C162" s="294"/>
      <c r="D162" s="294"/>
      <c r="E162" s="295"/>
      <c r="F162" s="295"/>
      <c r="G162" s="296"/>
      <c r="H162" s="297"/>
      <c r="I162" s="277" t="s">
        <v>161</v>
      </c>
      <c r="J162" s="298"/>
      <c r="K162" s="298"/>
      <c r="L162" s="298"/>
      <c r="M162" s="299"/>
    </row>
    <row r="163" spans="2:13">
      <c r="B163" s="342"/>
      <c r="C163" s="294"/>
      <c r="D163" s="294"/>
      <c r="E163" s="295"/>
      <c r="F163" s="295"/>
      <c r="G163" s="296"/>
      <c r="H163" s="297"/>
      <c r="I163" s="298"/>
      <c r="J163" s="298"/>
      <c r="K163" s="298"/>
      <c r="L163" s="298"/>
      <c r="M163" s="299"/>
    </row>
    <row r="164" spans="2:13">
      <c r="B164" s="342"/>
      <c r="C164" s="294"/>
      <c r="D164" s="294"/>
      <c r="E164" s="295"/>
      <c r="F164" s="295"/>
      <c r="G164" s="296"/>
      <c r="H164" s="297"/>
      <c r="I164" s="1035"/>
      <c r="J164" s="1035"/>
      <c r="K164" s="1035"/>
      <c r="L164" s="1035"/>
      <c r="M164" s="299"/>
    </row>
    <row r="165" spans="2:13" ht="15.6">
      <c r="B165" s="301" t="s">
        <v>165</v>
      </c>
      <c r="C165" s="302"/>
      <c r="D165" s="302"/>
      <c r="E165" s="302"/>
      <c r="F165" s="302"/>
      <c r="G165" s="302"/>
      <c r="H165" s="303"/>
      <c r="I165" s="303" t="s">
        <v>162</v>
      </c>
      <c r="J165" s="302"/>
      <c r="K165" s="302"/>
      <c r="L165" s="302"/>
      <c r="M165" s="304"/>
    </row>
    <row r="166" spans="2:13" ht="16.2" thickBot="1">
      <c r="B166" s="305" t="s">
        <v>166</v>
      </c>
      <c r="C166" s="306"/>
      <c r="D166" s="306"/>
      <c r="E166" s="306"/>
      <c r="F166" s="306"/>
      <c r="G166" s="306"/>
      <c r="H166" s="307"/>
      <c r="I166" s="307" t="s">
        <v>163</v>
      </c>
      <c r="J166" s="306"/>
      <c r="K166" s="306"/>
      <c r="L166" s="306"/>
      <c r="M166" s="308"/>
    </row>
    <row r="167" spans="2:13">
      <c r="B167" s="1036"/>
      <c r="C167" s="1037"/>
      <c r="D167" s="1037"/>
      <c r="E167" s="1037"/>
      <c r="F167" s="1037"/>
      <c r="G167" s="1037"/>
      <c r="H167" s="1037"/>
      <c r="I167" s="1037"/>
      <c r="J167" s="1037"/>
      <c r="K167" s="1037"/>
      <c r="L167" s="1037"/>
      <c r="M167" s="1038"/>
    </row>
    <row r="168" spans="2:13">
      <c r="B168" s="1039"/>
      <c r="C168" s="1040"/>
      <c r="D168" s="1040"/>
      <c r="E168" s="1040"/>
      <c r="F168" s="1040"/>
      <c r="G168" s="1040"/>
      <c r="H168" s="1040"/>
      <c r="I168" s="1040"/>
      <c r="J168" s="1040"/>
      <c r="K168" s="1040"/>
      <c r="L168" s="1040"/>
      <c r="M168" s="1041"/>
    </row>
    <row r="169" spans="2:13">
      <c r="B169" s="1039"/>
      <c r="C169" s="1040"/>
      <c r="D169" s="1040"/>
      <c r="E169" s="1040"/>
      <c r="F169" s="1040"/>
      <c r="G169" s="1040"/>
      <c r="H169" s="1040"/>
      <c r="I169" s="1040"/>
      <c r="J169" s="1040"/>
      <c r="K169" s="1040"/>
      <c r="L169" s="1040"/>
      <c r="M169" s="1041"/>
    </row>
    <row r="170" spans="2:13">
      <c r="B170" s="1039"/>
      <c r="C170" s="1040"/>
      <c r="D170" s="1040"/>
      <c r="E170" s="1040"/>
      <c r="F170" s="1040"/>
      <c r="G170" s="1040"/>
      <c r="H170" s="1040"/>
      <c r="I170" s="1040"/>
      <c r="J170" s="1040"/>
      <c r="K170" s="1040"/>
      <c r="L170" s="1040"/>
      <c r="M170" s="1041"/>
    </row>
    <row r="171" spans="2:13" ht="19.5" customHeight="1" thickBot="1">
      <c r="B171" s="1042"/>
      <c r="C171" s="1043"/>
      <c r="D171" s="1043"/>
      <c r="E171" s="1043"/>
      <c r="F171" s="1043"/>
      <c r="G171" s="1043"/>
      <c r="H171" s="1043"/>
      <c r="I171" s="1043"/>
      <c r="J171" s="1043"/>
      <c r="K171" s="1043"/>
      <c r="L171" s="1043"/>
      <c r="M171" s="1044"/>
    </row>
    <row r="172" spans="2:13" ht="24" customHeight="1">
      <c r="B172" s="1000"/>
      <c r="C172" s="1001"/>
      <c r="D172" s="1001"/>
      <c r="E172" s="1001"/>
      <c r="F172" s="1001"/>
      <c r="G172" s="1001"/>
      <c r="H172" s="1001"/>
      <c r="I172" s="1001"/>
      <c r="J172" s="1001"/>
      <c r="K172" s="1001"/>
      <c r="L172" s="1001"/>
      <c r="M172" s="1002"/>
    </row>
    <row r="173" spans="2:13" ht="40.5" customHeight="1">
      <c r="B173" s="1003"/>
      <c r="C173" s="1004"/>
      <c r="D173" s="1004"/>
      <c r="E173" s="1004"/>
      <c r="F173" s="1004"/>
      <c r="G173" s="1004"/>
      <c r="H173" s="1004"/>
      <c r="I173" s="1004"/>
      <c r="J173" s="1004"/>
      <c r="K173" s="1004"/>
      <c r="L173" s="1004"/>
      <c r="M173" s="1005"/>
    </row>
    <row r="174" spans="2:13" ht="18" customHeight="1" thickBot="1">
      <c r="B174" s="1006"/>
      <c r="C174" s="1007"/>
      <c r="D174" s="1007"/>
      <c r="E174" s="1007"/>
      <c r="F174" s="1007"/>
      <c r="G174" s="1007"/>
      <c r="H174" s="1007"/>
      <c r="I174" s="1007"/>
      <c r="J174" s="1007"/>
      <c r="K174" s="1007"/>
      <c r="L174" s="1007"/>
      <c r="M174" s="1008"/>
    </row>
    <row r="175" spans="2:13" ht="15" thickBot="1">
      <c r="B175" s="1009" t="s">
        <v>106</v>
      </c>
      <c r="C175" s="1010"/>
      <c r="D175" s="1010"/>
      <c r="E175" s="1010"/>
      <c r="F175" s="1010"/>
      <c r="G175" s="1010"/>
      <c r="H175" s="1010"/>
      <c r="I175" s="1010"/>
      <c r="J175" s="1010"/>
      <c r="K175" s="1010"/>
      <c r="L175" s="1010"/>
      <c r="M175" s="1011"/>
    </row>
    <row r="176" spans="2:13" ht="15" customHeight="1">
      <c r="B176" s="1012" t="str">
        <f>$B$5</f>
        <v xml:space="preserve"> OBJETO: OPTIMIZACION DEL SISTEMA DE ALCANTARILLADO SANITARIO  LA CARRERA 5 ENTRE CALLE 3 Y 4 DEL MUNICIPIO DE CUBARÁ</v>
      </c>
      <c r="C176" s="1013"/>
      <c r="D176" s="1013"/>
      <c r="E176" s="1013"/>
      <c r="F176" s="1013"/>
      <c r="G176" s="1013"/>
      <c r="H176" s="1013"/>
      <c r="I176" s="1013"/>
      <c r="J176" s="1013"/>
      <c r="K176" s="1013"/>
      <c r="L176" s="1013"/>
      <c r="M176" s="1014"/>
    </row>
    <row r="177" spans="2:13" ht="15.75" customHeight="1" thickBot="1">
      <c r="B177" s="1015"/>
      <c r="C177" s="1016"/>
      <c r="D177" s="1016"/>
      <c r="E177" s="1016"/>
      <c r="F177" s="1016"/>
      <c r="G177" s="1016"/>
      <c r="H177" s="1016"/>
      <c r="I177" s="1016"/>
      <c r="J177" s="1016"/>
      <c r="K177" s="1016"/>
      <c r="L177" s="1016"/>
      <c r="M177" s="1017"/>
    </row>
    <row r="178" spans="2:13" ht="21.6" thickBot="1">
      <c r="B178" s="1018" t="s">
        <v>108</v>
      </c>
      <c r="C178" s="1019"/>
      <c r="D178" s="1019"/>
      <c r="E178" s="1019"/>
      <c r="F178" s="1019"/>
      <c r="G178" s="1019"/>
      <c r="H178" s="1019"/>
      <c r="I178" s="1019"/>
      <c r="J178" s="1019"/>
      <c r="K178" s="1019"/>
      <c r="L178" s="1019"/>
      <c r="M178" s="1020"/>
    </row>
    <row r="179" spans="2:13" ht="15" thickBot="1">
      <c r="B179" s="278" t="s">
        <v>50</v>
      </c>
      <c r="C179" s="1021" t="s">
        <v>182</v>
      </c>
      <c r="D179" s="1022"/>
      <c r="E179" s="1022"/>
      <c r="F179" s="1023"/>
      <c r="G179" s="1027" t="s">
        <v>109</v>
      </c>
      <c r="H179" s="1029" t="s">
        <v>110</v>
      </c>
      <c r="I179" s="1030"/>
      <c r="J179" s="1030"/>
      <c r="K179" s="1030"/>
      <c r="L179" s="1030"/>
      <c r="M179" s="1031"/>
    </row>
    <row r="180" spans="2:13" ht="15" thickBot="1">
      <c r="B180" s="279">
        <v>6</v>
      </c>
      <c r="C180" s="1024"/>
      <c r="D180" s="1025"/>
      <c r="E180" s="1025"/>
      <c r="F180" s="1026"/>
      <c r="G180" s="1028"/>
      <c r="H180" s="322" t="s">
        <v>95</v>
      </c>
      <c r="I180" s="1032"/>
      <c r="J180" s="1033"/>
      <c r="K180" s="1033"/>
      <c r="L180" s="1033"/>
      <c r="M180" s="1034"/>
    </row>
    <row r="181" spans="2:13">
      <c r="B181" s="1045"/>
      <c r="C181" s="1046"/>
      <c r="D181" s="1046"/>
      <c r="E181" s="1046"/>
      <c r="F181" s="1047"/>
      <c r="G181" s="1054" t="s">
        <v>111</v>
      </c>
      <c r="H181" s="1056" t="s">
        <v>112</v>
      </c>
      <c r="I181" s="1057"/>
      <c r="J181" s="1058"/>
      <c r="K181" s="1059" t="s">
        <v>113</v>
      </c>
      <c r="L181" s="1061" t="s">
        <v>13</v>
      </c>
      <c r="M181" s="1059" t="s">
        <v>114</v>
      </c>
    </row>
    <row r="182" spans="2:13" ht="15" thickBot="1">
      <c r="B182" s="1048"/>
      <c r="C182" s="1049"/>
      <c r="D182" s="1049"/>
      <c r="E182" s="1049"/>
      <c r="F182" s="1050"/>
      <c r="G182" s="1055"/>
      <c r="H182" s="281" t="s">
        <v>115</v>
      </c>
      <c r="I182" s="282" t="s">
        <v>116</v>
      </c>
      <c r="J182" s="283" t="s">
        <v>117</v>
      </c>
      <c r="K182" s="1060"/>
      <c r="L182" s="1062"/>
      <c r="M182" s="1060"/>
    </row>
    <row r="183" spans="2:13">
      <c r="B183" s="1048"/>
      <c r="C183" s="1049"/>
      <c r="D183" s="1049"/>
      <c r="E183" s="1049"/>
      <c r="F183" s="1050"/>
      <c r="G183" s="320" t="s">
        <v>144</v>
      </c>
      <c r="H183" s="285"/>
      <c r="I183" s="286"/>
      <c r="J183" s="286"/>
      <c r="K183" s="285"/>
      <c r="L183" s="324">
        <v>57</v>
      </c>
      <c r="M183" s="287">
        <f>+L183</f>
        <v>57</v>
      </c>
    </row>
    <row r="184" spans="2:13">
      <c r="B184" s="1048"/>
      <c r="C184" s="1049"/>
      <c r="D184" s="1049"/>
      <c r="E184" s="1049"/>
      <c r="F184" s="1050"/>
      <c r="G184" s="320"/>
      <c r="H184" s="285"/>
      <c r="I184" s="286"/>
      <c r="J184" s="286"/>
      <c r="K184" s="285"/>
      <c r="L184" s="324"/>
      <c r="M184" s="287"/>
    </row>
    <row r="185" spans="2:13">
      <c r="B185" s="1048"/>
      <c r="C185" s="1049"/>
      <c r="D185" s="1049"/>
      <c r="E185" s="1049"/>
      <c r="F185" s="1050"/>
      <c r="G185" s="320"/>
      <c r="H185" s="285"/>
      <c r="I185" s="286"/>
      <c r="J185" s="286"/>
      <c r="K185" s="285"/>
      <c r="L185" s="324"/>
      <c r="M185" s="287"/>
    </row>
    <row r="186" spans="2:13">
      <c r="B186" s="1048"/>
      <c r="C186" s="1049"/>
      <c r="D186" s="1049"/>
      <c r="E186" s="1049"/>
      <c r="F186" s="1050"/>
      <c r="G186" s="320"/>
      <c r="H186" s="285"/>
      <c r="I186" s="286"/>
      <c r="J186" s="286"/>
      <c r="K186" s="285"/>
      <c r="L186" s="324"/>
      <c r="M186" s="287"/>
    </row>
    <row r="187" spans="2:13">
      <c r="B187" s="1048"/>
      <c r="C187" s="1049"/>
      <c r="D187" s="1049"/>
      <c r="E187" s="1049"/>
      <c r="F187" s="1050"/>
      <c r="G187" s="320"/>
      <c r="H187" s="285"/>
      <c r="I187" s="286"/>
      <c r="J187" s="286"/>
      <c r="K187" s="285"/>
      <c r="L187" s="324"/>
      <c r="M187" s="287"/>
    </row>
    <row r="188" spans="2:13">
      <c r="B188" s="1048"/>
      <c r="C188" s="1049"/>
      <c r="D188" s="1049"/>
      <c r="E188" s="1049"/>
      <c r="F188" s="1050"/>
      <c r="G188" s="320"/>
      <c r="H188" s="285"/>
      <c r="I188" s="286"/>
      <c r="J188" s="286"/>
      <c r="K188" s="285"/>
      <c r="L188" s="324"/>
      <c r="M188" s="287"/>
    </row>
    <row r="189" spans="2:13">
      <c r="B189" s="1048"/>
      <c r="C189" s="1049"/>
      <c r="D189" s="1049"/>
      <c r="E189" s="1049"/>
      <c r="F189" s="1050"/>
      <c r="G189" s="320"/>
      <c r="H189" s="285"/>
      <c r="I189" s="286"/>
      <c r="J189" s="286"/>
      <c r="K189" s="285"/>
      <c r="L189" s="324"/>
      <c r="M189" s="287"/>
    </row>
    <row r="190" spans="2:13">
      <c r="B190" s="1048"/>
      <c r="C190" s="1049"/>
      <c r="D190" s="1049"/>
      <c r="E190" s="1049"/>
      <c r="F190" s="1050"/>
      <c r="G190" s="320"/>
      <c r="H190" s="285"/>
      <c r="I190" s="286"/>
      <c r="J190" s="286"/>
      <c r="K190" s="285"/>
      <c r="L190" s="324"/>
      <c r="M190" s="287"/>
    </row>
    <row r="191" spans="2:13">
      <c r="B191" s="1048"/>
      <c r="C191" s="1049"/>
      <c r="D191" s="1049"/>
      <c r="E191" s="1049"/>
      <c r="F191" s="1050"/>
      <c r="G191" s="321"/>
      <c r="H191" s="285"/>
      <c r="I191" s="285"/>
      <c r="J191" s="285"/>
      <c r="K191" s="285"/>
      <c r="L191" s="286"/>
      <c r="M191" s="291"/>
    </row>
    <row r="192" spans="2:13" ht="16.2" thickBot="1">
      <c r="B192" s="1051"/>
      <c r="C192" s="1052"/>
      <c r="D192" s="1052"/>
      <c r="E192" s="1052"/>
      <c r="F192" s="1053"/>
      <c r="G192" s="1063" t="s">
        <v>132</v>
      </c>
      <c r="H192" s="1064"/>
      <c r="I192" s="1064"/>
      <c r="J192" s="1064"/>
      <c r="K192" s="1064"/>
      <c r="L192" s="1065"/>
      <c r="M192" s="292">
        <f>ROUND(SUM(M183:M191),2)</f>
        <v>57</v>
      </c>
    </row>
    <row r="193" spans="2:13">
      <c r="B193" s="293"/>
      <c r="C193" s="294"/>
      <c r="D193" s="294"/>
      <c r="E193" s="295"/>
      <c r="F193" s="295"/>
      <c r="G193" s="296"/>
      <c r="H193" s="297"/>
      <c r="I193" s="1035"/>
      <c r="J193" s="1035"/>
      <c r="K193" s="1035"/>
      <c r="L193" s="1035"/>
      <c r="M193" s="299"/>
    </row>
    <row r="194" spans="2:13">
      <c r="B194" s="293"/>
      <c r="C194" s="294"/>
      <c r="D194" s="294"/>
      <c r="E194" s="295"/>
      <c r="F194" s="295"/>
      <c r="G194" s="296"/>
      <c r="H194" s="297"/>
      <c r="I194" s="298"/>
      <c r="J194" s="298"/>
      <c r="K194" s="298"/>
      <c r="L194" s="298"/>
      <c r="M194" s="299"/>
    </row>
    <row r="195" spans="2:13">
      <c r="B195" s="300" t="s">
        <v>164</v>
      </c>
      <c r="C195" s="294"/>
      <c r="D195" s="294"/>
      <c r="E195" s="295"/>
      <c r="F195" s="295"/>
      <c r="G195" s="296"/>
      <c r="H195" s="297"/>
      <c r="I195" s="277" t="s">
        <v>161</v>
      </c>
      <c r="J195" s="298"/>
      <c r="K195" s="298"/>
      <c r="L195" s="298"/>
      <c r="M195" s="299"/>
    </row>
    <row r="196" spans="2:13">
      <c r="B196" s="342"/>
      <c r="C196" s="294"/>
      <c r="D196" s="294"/>
      <c r="E196" s="295"/>
      <c r="F196" s="295"/>
      <c r="G196" s="296"/>
      <c r="H196" s="297"/>
      <c r="I196" s="298"/>
      <c r="J196" s="298"/>
      <c r="K196" s="298"/>
      <c r="L196" s="298"/>
      <c r="M196" s="299"/>
    </row>
    <row r="197" spans="2:13">
      <c r="B197" s="342"/>
      <c r="C197" s="294"/>
      <c r="D197" s="294"/>
      <c r="E197" s="295"/>
      <c r="F197" s="295"/>
      <c r="G197" s="296"/>
      <c r="H197" s="297"/>
      <c r="I197" s="1035"/>
      <c r="J197" s="1035"/>
      <c r="K197" s="1035"/>
      <c r="L197" s="1035"/>
      <c r="M197" s="299"/>
    </row>
    <row r="198" spans="2:13" ht="15.6">
      <c r="B198" s="301" t="s">
        <v>165</v>
      </c>
      <c r="C198" s="302"/>
      <c r="D198" s="302"/>
      <c r="E198" s="302"/>
      <c r="F198" s="302"/>
      <c r="G198" s="302"/>
      <c r="H198" s="303"/>
      <c r="I198" s="303" t="s">
        <v>162</v>
      </c>
      <c r="J198" s="302"/>
      <c r="K198" s="302"/>
      <c r="L198" s="302"/>
      <c r="M198" s="304"/>
    </row>
    <row r="199" spans="2:13" ht="16.2" thickBot="1">
      <c r="B199" s="305" t="s">
        <v>166</v>
      </c>
      <c r="C199" s="306"/>
      <c r="D199" s="306"/>
      <c r="E199" s="306"/>
      <c r="F199" s="306"/>
      <c r="G199" s="306"/>
      <c r="H199" s="307"/>
      <c r="I199" s="307" t="s">
        <v>163</v>
      </c>
      <c r="J199" s="306"/>
      <c r="K199" s="306"/>
      <c r="L199" s="306"/>
      <c r="M199" s="308"/>
    </row>
    <row r="200" spans="2:13">
      <c r="B200" s="1036"/>
      <c r="C200" s="1037"/>
      <c r="D200" s="1037"/>
      <c r="E200" s="1037"/>
      <c r="F200" s="1037"/>
      <c r="G200" s="1037"/>
      <c r="H200" s="1037"/>
      <c r="I200" s="1037"/>
      <c r="J200" s="1037"/>
      <c r="K200" s="1037"/>
      <c r="L200" s="1037"/>
      <c r="M200" s="1038"/>
    </row>
    <row r="201" spans="2:13">
      <c r="B201" s="1039"/>
      <c r="C201" s="1040"/>
      <c r="D201" s="1040"/>
      <c r="E201" s="1040"/>
      <c r="F201" s="1040"/>
      <c r="G201" s="1040"/>
      <c r="H201" s="1040"/>
      <c r="I201" s="1040"/>
      <c r="J201" s="1040"/>
      <c r="K201" s="1040"/>
      <c r="L201" s="1040"/>
      <c r="M201" s="1041"/>
    </row>
    <row r="202" spans="2:13">
      <c r="B202" s="1039"/>
      <c r="C202" s="1040"/>
      <c r="D202" s="1040"/>
      <c r="E202" s="1040"/>
      <c r="F202" s="1040"/>
      <c r="G202" s="1040"/>
      <c r="H202" s="1040"/>
      <c r="I202" s="1040"/>
      <c r="J202" s="1040"/>
      <c r="K202" s="1040"/>
      <c r="L202" s="1040"/>
      <c r="M202" s="1041"/>
    </row>
    <row r="203" spans="2:13">
      <c r="B203" s="1039"/>
      <c r="C203" s="1040"/>
      <c r="D203" s="1040"/>
      <c r="E203" s="1040"/>
      <c r="F203" s="1040"/>
      <c r="G203" s="1040"/>
      <c r="H203" s="1040"/>
      <c r="I203" s="1040"/>
      <c r="J203" s="1040"/>
      <c r="K203" s="1040"/>
      <c r="L203" s="1040"/>
      <c r="M203" s="1041"/>
    </row>
    <row r="204" spans="2:13" ht="19.5" customHeight="1" thickBot="1">
      <c r="B204" s="1042"/>
      <c r="C204" s="1043"/>
      <c r="D204" s="1043"/>
      <c r="E204" s="1043"/>
      <c r="F204" s="1043"/>
      <c r="G204" s="1043"/>
      <c r="H204" s="1043"/>
      <c r="I204" s="1043"/>
      <c r="J204" s="1043"/>
      <c r="K204" s="1043"/>
      <c r="L204" s="1043"/>
      <c r="M204" s="1044"/>
    </row>
    <row r="205" spans="2:13" ht="29.25" customHeight="1">
      <c r="B205" s="1000"/>
      <c r="C205" s="1001"/>
      <c r="D205" s="1001"/>
      <c r="E205" s="1001"/>
      <c r="F205" s="1001"/>
      <c r="G205" s="1001"/>
      <c r="H205" s="1001"/>
      <c r="I205" s="1001"/>
      <c r="J205" s="1001"/>
      <c r="K205" s="1001"/>
      <c r="L205" s="1001"/>
      <c r="M205" s="1002"/>
    </row>
    <row r="206" spans="2:13" ht="28.5" customHeight="1">
      <c r="B206" s="1003"/>
      <c r="C206" s="1004"/>
      <c r="D206" s="1004"/>
      <c r="E206" s="1004"/>
      <c r="F206" s="1004"/>
      <c r="G206" s="1004"/>
      <c r="H206" s="1004"/>
      <c r="I206" s="1004"/>
      <c r="J206" s="1004"/>
      <c r="K206" s="1004"/>
      <c r="L206" s="1004"/>
      <c r="M206" s="1005"/>
    </row>
    <row r="207" spans="2:13" ht="29.25" customHeight="1" thickBot="1">
      <c r="B207" s="1006"/>
      <c r="C207" s="1007"/>
      <c r="D207" s="1007"/>
      <c r="E207" s="1007"/>
      <c r="F207" s="1007"/>
      <c r="G207" s="1007"/>
      <c r="H207" s="1007"/>
      <c r="I207" s="1007"/>
      <c r="J207" s="1007"/>
      <c r="K207" s="1007"/>
      <c r="L207" s="1007"/>
      <c r="M207" s="1008"/>
    </row>
    <row r="208" spans="2:13" ht="19.5" customHeight="1" thickBot="1">
      <c r="B208" s="1009" t="s">
        <v>106</v>
      </c>
      <c r="C208" s="1010"/>
      <c r="D208" s="1010"/>
      <c r="E208" s="1010"/>
      <c r="F208" s="1010"/>
      <c r="G208" s="1010"/>
      <c r="H208" s="1010"/>
      <c r="I208" s="1010"/>
      <c r="J208" s="1010"/>
      <c r="K208" s="1010"/>
      <c r="L208" s="1010"/>
      <c r="M208" s="1011"/>
    </row>
    <row r="209" spans="2:13" ht="19.5" customHeight="1">
      <c r="B209" s="1012" t="str">
        <f>$B$5</f>
        <v xml:space="preserve"> OBJETO: OPTIMIZACION DEL SISTEMA DE ALCANTARILLADO SANITARIO  LA CARRERA 5 ENTRE CALLE 3 Y 4 DEL MUNICIPIO DE CUBARÁ</v>
      </c>
      <c r="C209" s="1013"/>
      <c r="D209" s="1013"/>
      <c r="E209" s="1013"/>
      <c r="F209" s="1013"/>
      <c r="G209" s="1013"/>
      <c r="H209" s="1013"/>
      <c r="I209" s="1013"/>
      <c r="J209" s="1013"/>
      <c r="K209" s="1013"/>
      <c r="L209" s="1013"/>
      <c r="M209" s="1014"/>
    </row>
    <row r="210" spans="2:13" ht="19.5" customHeight="1" thickBot="1">
      <c r="B210" s="1015"/>
      <c r="C210" s="1016"/>
      <c r="D210" s="1016"/>
      <c r="E210" s="1016"/>
      <c r="F210" s="1016"/>
      <c r="G210" s="1016"/>
      <c r="H210" s="1016"/>
      <c r="I210" s="1016"/>
      <c r="J210" s="1016"/>
      <c r="K210" s="1016"/>
      <c r="L210" s="1016"/>
      <c r="M210" s="1017"/>
    </row>
    <row r="211" spans="2:13" ht="19.5" customHeight="1" thickBot="1">
      <c r="B211" s="1018" t="s">
        <v>108</v>
      </c>
      <c r="C211" s="1019"/>
      <c r="D211" s="1019"/>
      <c r="E211" s="1019"/>
      <c r="F211" s="1019"/>
      <c r="G211" s="1019"/>
      <c r="H211" s="1019"/>
      <c r="I211" s="1019"/>
      <c r="J211" s="1019"/>
      <c r="K211" s="1019"/>
      <c r="L211" s="1019"/>
      <c r="M211" s="1020"/>
    </row>
    <row r="212" spans="2:13" ht="19.5" customHeight="1" thickBot="1">
      <c r="B212" s="278" t="s">
        <v>50</v>
      </c>
      <c r="C212" s="1021" t="s">
        <v>183</v>
      </c>
      <c r="D212" s="1022"/>
      <c r="E212" s="1022"/>
      <c r="F212" s="1023"/>
      <c r="G212" s="1027" t="s">
        <v>109</v>
      </c>
      <c r="H212" s="1029" t="s">
        <v>110</v>
      </c>
      <c r="I212" s="1030"/>
      <c r="J212" s="1030"/>
      <c r="K212" s="1030"/>
      <c r="L212" s="1030"/>
      <c r="M212" s="1031"/>
    </row>
    <row r="213" spans="2:13" ht="19.5" customHeight="1" thickBot="1">
      <c r="B213" s="279">
        <v>7</v>
      </c>
      <c r="C213" s="1024"/>
      <c r="D213" s="1025"/>
      <c r="E213" s="1025"/>
      <c r="F213" s="1026"/>
      <c r="G213" s="1028"/>
      <c r="H213" s="322" t="s">
        <v>95</v>
      </c>
      <c r="I213" s="1032"/>
      <c r="J213" s="1033"/>
      <c r="K213" s="1033"/>
      <c r="L213" s="1033"/>
      <c r="M213" s="1034"/>
    </row>
    <row r="214" spans="2:13" ht="19.5" customHeight="1">
      <c r="B214" s="1045"/>
      <c r="C214" s="1046"/>
      <c r="D214" s="1046"/>
      <c r="E214" s="1046"/>
      <c r="F214" s="1047"/>
      <c r="G214" s="1054" t="s">
        <v>111</v>
      </c>
      <c r="H214" s="1056" t="s">
        <v>112</v>
      </c>
      <c r="I214" s="1057"/>
      <c r="J214" s="1058"/>
      <c r="K214" s="1059" t="s">
        <v>113</v>
      </c>
      <c r="L214" s="1061" t="s">
        <v>13</v>
      </c>
      <c r="M214" s="1059" t="s">
        <v>114</v>
      </c>
    </row>
    <row r="215" spans="2:13" ht="19.5" customHeight="1" thickBot="1">
      <c r="B215" s="1048"/>
      <c r="C215" s="1049"/>
      <c r="D215" s="1049"/>
      <c r="E215" s="1049"/>
      <c r="F215" s="1050"/>
      <c r="G215" s="1055"/>
      <c r="H215" s="281" t="s">
        <v>115</v>
      </c>
      <c r="I215" s="282" t="s">
        <v>116</v>
      </c>
      <c r="J215" s="283" t="s">
        <v>117</v>
      </c>
      <c r="K215" s="1060"/>
      <c r="L215" s="1062"/>
      <c r="M215" s="1060"/>
    </row>
    <row r="216" spans="2:13" ht="25.5" customHeight="1">
      <c r="B216" s="1048"/>
      <c r="C216" s="1049"/>
      <c r="D216" s="1049"/>
      <c r="E216" s="1049"/>
      <c r="F216" s="1050"/>
      <c r="G216" s="309" t="s">
        <v>145</v>
      </c>
      <c r="H216" s="285"/>
      <c r="I216" s="286"/>
      <c r="J216" s="286"/>
      <c r="K216" s="285"/>
      <c r="L216" s="324">
        <v>57</v>
      </c>
      <c r="M216" s="287">
        <f>L216</f>
        <v>57</v>
      </c>
    </row>
    <row r="217" spans="2:13" ht="26.25" customHeight="1">
      <c r="B217" s="1048"/>
      <c r="C217" s="1049"/>
      <c r="D217" s="1049"/>
      <c r="E217" s="1049"/>
      <c r="F217" s="1050"/>
      <c r="G217" s="309"/>
      <c r="H217" s="285"/>
      <c r="I217" s="286"/>
      <c r="J217" s="285"/>
      <c r="K217" s="285"/>
      <c r="L217" s="286"/>
      <c r="M217" s="287"/>
    </row>
    <row r="218" spans="2:13">
      <c r="B218" s="1048"/>
      <c r="C218" s="1049"/>
      <c r="D218" s="1049"/>
      <c r="E218" s="1049"/>
      <c r="F218" s="1050"/>
      <c r="G218" s="321"/>
      <c r="H218" s="285"/>
      <c r="I218" s="285"/>
      <c r="J218" s="285"/>
      <c r="K218" s="285"/>
      <c r="L218" s="286"/>
      <c r="M218" s="291"/>
    </row>
    <row r="219" spans="2:13" ht="19.5" customHeight="1">
      <c r="B219" s="1048"/>
      <c r="C219" s="1049"/>
      <c r="D219" s="1049"/>
      <c r="E219" s="1049"/>
      <c r="F219" s="1050"/>
      <c r="G219" s="321"/>
      <c r="H219" s="285"/>
      <c r="I219" s="285"/>
      <c r="J219" s="285"/>
      <c r="K219" s="285"/>
      <c r="L219" s="286"/>
      <c r="M219" s="291"/>
    </row>
    <row r="220" spans="2:13" ht="19.5" customHeight="1" thickBot="1">
      <c r="B220" s="1051"/>
      <c r="C220" s="1052"/>
      <c r="D220" s="1052"/>
      <c r="E220" s="1052"/>
      <c r="F220" s="1053"/>
      <c r="G220" s="1063" t="s">
        <v>132</v>
      </c>
      <c r="H220" s="1064"/>
      <c r="I220" s="1064"/>
      <c r="J220" s="1064"/>
      <c r="K220" s="1064"/>
      <c r="L220" s="1065"/>
      <c r="M220" s="292">
        <f>ROUND(SUM(M216:M219),2)</f>
        <v>57</v>
      </c>
    </row>
    <row r="221" spans="2:13">
      <c r="B221" s="293"/>
      <c r="C221" s="294"/>
      <c r="D221" s="294"/>
      <c r="E221" s="295"/>
      <c r="F221" s="295"/>
      <c r="G221" s="296"/>
      <c r="H221" s="297"/>
      <c r="I221" s="1035"/>
      <c r="J221" s="1035"/>
      <c r="K221" s="1035"/>
      <c r="L221" s="1035"/>
      <c r="M221" s="299"/>
    </row>
    <row r="222" spans="2:13">
      <c r="B222" s="293"/>
      <c r="C222" s="294"/>
      <c r="D222" s="294"/>
      <c r="E222" s="295"/>
      <c r="F222" s="295"/>
      <c r="G222" s="296"/>
      <c r="H222" s="297"/>
      <c r="I222" s="298"/>
      <c r="J222" s="298"/>
      <c r="K222" s="298"/>
      <c r="L222" s="298"/>
      <c r="M222" s="299"/>
    </row>
    <row r="223" spans="2:13">
      <c r="B223" s="300" t="s">
        <v>164</v>
      </c>
      <c r="C223" s="294"/>
      <c r="D223" s="294"/>
      <c r="E223" s="295"/>
      <c r="F223" s="295"/>
      <c r="G223" s="296"/>
      <c r="H223" s="297"/>
      <c r="I223" s="277" t="s">
        <v>161</v>
      </c>
      <c r="J223" s="298"/>
      <c r="K223" s="298"/>
      <c r="L223" s="298"/>
      <c r="M223" s="299"/>
    </row>
    <row r="224" spans="2:13">
      <c r="B224" s="342"/>
      <c r="C224" s="294"/>
      <c r="D224" s="294"/>
      <c r="E224" s="295"/>
      <c r="F224" s="295"/>
      <c r="G224" s="296"/>
      <c r="H224" s="297"/>
      <c r="I224" s="298"/>
      <c r="J224" s="298"/>
      <c r="K224" s="298"/>
      <c r="L224" s="298"/>
      <c r="M224" s="299"/>
    </row>
    <row r="225" spans="2:13">
      <c r="B225" s="342"/>
      <c r="C225" s="294"/>
      <c r="D225" s="294"/>
      <c r="E225" s="295"/>
      <c r="F225" s="295"/>
      <c r="G225" s="296"/>
      <c r="H225" s="297"/>
      <c r="I225" s="1035"/>
      <c r="J225" s="1035"/>
      <c r="K225" s="1035"/>
      <c r="L225" s="1035"/>
      <c r="M225" s="299"/>
    </row>
    <row r="226" spans="2:13" ht="15.6">
      <c r="B226" s="301" t="s">
        <v>165</v>
      </c>
      <c r="C226" s="302"/>
      <c r="D226" s="302"/>
      <c r="E226" s="302"/>
      <c r="F226" s="302"/>
      <c r="G226" s="302"/>
      <c r="H226" s="303"/>
      <c r="I226" s="303" t="s">
        <v>162</v>
      </c>
      <c r="J226" s="302"/>
      <c r="K226" s="302"/>
      <c r="L226" s="302"/>
      <c r="M226" s="304"/>
    </row>
    <row r="227" spans="2:13" ht="16.2" thickBot="1">
      <c r="B227" s="305" t="s">
        <v>166</v>
      </c>
      <c r="C227" s="306"/>
      <c r="D227" s="306"/>
      <c r="E227" s="306"/>
      <c r="F227" s="306"/>
      <c r="G227" s="306"/>
      <c r="H227" s="307"/>
      <c r="I227" s="307" t="s">
        <v>163</v>
      </c>
      <c r="J227" s="306"/>
      <c r="K227" s="306"/>
      <c r="L227" s="306"/>
      <c r="M227" s="308"/>
    </row>
    <row r="228" spans="2:13" ht="13.5" customHeight="1">
      <c r="B228" s="1036"/>
      <c r="C228" s="1037"/>
      <c r="D228" s="1037"/>
      <c r="E228" s="1037"/>
      <c r="F228" s="1037"/>
      <c r="G228" s="1037"/>
      <c r="H228" s="1037"/>
      <c r="I228" s="1037"/>
      <c r="J228" s="1037"/>
      <c r="K228" s="1037"/>
      <c r="L228" s="1037"/>
      <c r="M228" s="1038"/>
    </row>
    <row r="229" spans="2:13" ht="13.5" customHeight="1">
      <c r="B229" s="1039"/>
      <c r="C229" s="1040"/>
      <c r="D229" s="1040"/>
      <c r="E229" s="1040"/>
      <c r="F229" s="1040"/>
      <c r="G229" s="1040"/>
      <c r="H229" s="1040"/>
      <c r="I229" s="1040"/>
      <c r="J229" s="1040"/>
      <c r="K229" s="1040"/>
      <c r="L229" s="1040"/>
      <c r="M229" s="1041"/>
    </row>
    <row r="230" spans="2:13" ht="13.5" customHeight="1">
      <c r="B230" s="1039"/>
      <c r="C230" s="1040"/>
      <c r="D230" s="1040"/>
      <c r="E230" s="1040"/>
      <c r="F230" s="1040"/>
      <c r="G230" s="1040"/>
      <c r="H230" s="1040"/>
      <c r="I230" s="1040"/>
      <c r="J230" s="1040"/>
      <c r="K230" s="1040"/>
      <c r="L230" s="1040"/>
      <c r="M230" s="1041"/>
    </row>
    <row r="231" spans="2:13" ht="17.25" customHeight="1">
      <c r="B231" s="1039"/>
      <c r="C231" s="1040"/>
      <c r="D231" s="1040"/>
      <c r="E231" s="1040"/>
      <c r="F231" s="1040"/>
      <c r="G231" s="1040"/>
      <c r="H231" s="1040"/>
      <c r="I231" s="1040"/>
      <c r="J231" s="1040"/>
      <c r="K231" s="1040"/>
      <c r="L231" s="1040"/>
      <c r="M231" s="1041"/>
    </row>
    <row r="232" spans="2:13" ht="19.5" customHeight="1" thickBot="1">
      <c r="B232" s="1042"/>
      <c r="C232" s="1043"/>
      <c r="D232" s="1043"/>
      <c r="E232" s="1043"/>
      <c r="F232" s="1043"/>
      <c r="G232" s="1043"/>
      <c r="H232" s="1043"/>
      <c r="I232" s="1043"/>
      <c r="J232" s="1043"/>
      <c r="K232" s="1043"/>
      <c r="L232" s="1043"/>
      <c r="M232" s="1044"/>
    </row>
    <row r="233" spans="2:13" ht="24" customHeight="1">
      <c r="B233" s="1000"/>
      <c r="C233" s="1001"/>
      <c r="D233" s="1001"/>
      <c r="E233" s="1001"/>
      <c r="F233" s="1001"/>
      <c r="G233" s="1001"/>
      <c r="H233" s="1001"/>
      <c r="I233" s="1001"/>
      <c r="J233" s="1001"/>
      <c r="K233" s="1001"/>
      <c r="L233" s="1001"/>
      <c r="M233" s="1002"/>
    </row>
    <row r="234" spans="2:13" ht="40.5" customHeight="1">
      <c r="B234" s="1003"/>
      <c r="C234" s="1004"/>
      <c r="D234" s="1004"/>
      <c r="E234" s="1004"/>
      <c r="F234" s="1004"/>
      <c r="G234" s="1004"/>
      <c r="H234" s="1004"/>
      <c r="I234" s="1004"/>
      <c r="J234" s="1004"/>
      <c r="K234" s="1004"/>
      <c r="L234" s="1004"/>
      <c r="M234" s="1005"/>
    </row>
    <row r="235" spans="2:13" ht="18" customHeight="1" thickBot="1">
      <c r="B235" s="1006"/>
      <c r="C235" s="1007"/>
      <c r="D235" s="1007"/>
      <c r="E235" s="1007"/>
      <c r="F235" s="1007"/>
      <c r="G235" s="1007"/>
      <c r="H235" s="1007"/>
      <c r="I235" s="1007"/>
      <c r="J235" s="1007"/>
      <c r="K235" s="1007"/>
      <c r="L235" s="1007"/>
      <c r="M235" s="1008"/>
    </row>
    <row r="236" spans="2:13" ht="15" thickBot="1">
      <c r="B236" s="1009" t="s">
        <v>106</v>
      </c>
      <c r="C236" s="1010"/>
      <c r="D236" s="1010"/>
      <c r="E236" s="1010"/>
      <c r="F236" s="1010"/>
      <c r="G236" s="1010"/>
      <c r="H236" s="1010"/>
      <c r="I236" s="1010"/>
      <c r="J236" s="1010"/>
      <c r="K236" s="1010"/>
      <c r="L236" s="1010"/>
      <c r="M236" s="1011"/>
    </row>
    <row r="237" spans="2:13" ht="15" customHeight="1">
      <c r="B237" s="1012" t="str">
        <f>$B$5</f>
        <v xml:space="preserve"> OBJETO: OPTIMIZACION DEL SISTEMA DE ALCANTARILLADO SANITARIO  LA CARRERA 5 ENTRE CALLE 3 Y 4 DEL MUNICIPIO DE CUBARÁ</v>
      </c>
      <c r="C237" s="1013"/>
      <c r="D237" s="1013"/>
      <c r="E237" s="1013"/>
      <c r="F237" s="1013"/>
      <c r="G237" s="1013"/>
      <c r="H237" s="1013"/>
      <c r="I237" s="1013"/>
      <c r="J237" s="1013"/>
      <c r="K237" s="1013"/>
      <c r="L237" s="1013"/>
      <c r="M237" s="1014"/>
    </row>
    <row r="238" spans="2:13" ht="15.75" customHeight="1" thickBot="1">
      <c r="B238" s="1015"/>
      <c r="C238" s="1016"/>
      <c r="D238" s="1016"/>
      <c r="E238" s="1016"/>
      <c r="F238" s="1016"/>
      <c r="G238" s="1016"/>
      <c r="H238" s="1016"/>
      <c r="I238" s="1016"/>
      <c r="J238" s="1016"/>
      <c r="K238" s="1016"/>
      <c r="L238" s="1016"/>
      <c r="M238" s="1017"/>
    </row>
    <row r="239" spans="2:13" ht="21.6" thickBot="1">
      <c r="B239" s="1018" t="s">
        <v>108</v>
      </c>
      <c r="C239" s="1019"/>
      <c r="D239" s="1019"/>
      <c r="E239" s="1019"/>
      <c r="F239" s="1019"/>
      <c r="G239" s="1019"/>
      <c r="H239" s="1019"/>
      <c r="I239" s="1019"/>
      <c r="J239" s="1019"/>
      <c r="K239" s="1019"/>
      <c r="L239" s="1019"/>
      <c r="M239" s="1020"/>
    </row>
    <row r="240" spans="2:13" ht="15" thickBot="1">
      <c r="B240" s="278" t="s">
        <v>50</v>
      </c>
      <c r="C240" s="1021" t="s">
        <v>96</v>
      </c>
      <c r="D240" s="1022"/>
      <c r="E240" s="1022"/>
      <c r="F240" s="1023"/>
      <c r="G240" s="1027" t="s">
        <v>109</v>
      </c>
      <c r="H240" s="1029" t="s">
        <v>110</v>
      </c>
      <c r="I240" s="1030"/>
      <c r="J240" s="1030"/>
      <c r="K240" s="1030"/>
      <c r="L240" s="1030"/>
      <c r="M240" s="1031"/>
    </row>
    <row r="241" spans="1:17" ht="15" thickBot="1">
      <c r="B241" s="279">
        <v>8</v>
      </c>
      <c r="C241" s="1024"/>
      <c r="D241" s="1025"/>
      <c r="E241" s="1025"/>
      <c r="F241" s="1026"/>
      <c r="G241" s="1028"/>
      <c r="H241" s="280" t="s">
        <v>92</v>
      </c>
      <c r="I241" s="1032"/>
      <c r="J241" s="1033"/>
      <c r="K241" s="1033"/>
      <c r="L241" s="1033"/>
      <c r="M241" s="1034"/>
    </row>
    <row r="242" spans="1:17">
      <c r="B242" s="1045"/>
      <c r="C242" s="1046"/>
      <c r="D242" s="1046"/>
      <c r="E242" s="1046"/>
      <c r="F242" s="1047"/>
      <c r="G242" s="1054" t="s">
        <v>111</v>
      </c>
      <c r="H242" s="1056" t="s">
        <v>112</v>
      </c>
      <c r="I242" s="1057"/>
      <c r="J242" s="1058"/>
      <c r="K242" s="1061" t="s">
        <v>146</v>
      </c>
      <c r="L242" s="1061" t="s">
        <v>13</v>
      </c>
      <c r="M242" s="1059" t="s">
        <v>114</v>
      </c>
    </row>
    <row r="243" spans="1:17" ht="15" thickBot="1">
      <c r="B243" s="1048"/>
      <c r="C243" s="1049"/>
      <c r="D243" s="1049"/>
      <c r="E243" s="1049"/>
      <c r="F243" s="1050"/>
      <c r="G243" s="1055"/>
      <c r="H243" s="281" t="s">
        <v>115</v>
      </c>
      <c r="I243" s="282" t="s">
        <v>116</v>
      </c>
      <c r="J243" s="283" t="s">
        <v>117</v>
      </c>
      <c r="K243" s="1062"/>
      <c r="L243" s="1062"/>
      <c r="M243" s="1060"/>
    </row>
    <row r="244" spans="1:17" s="328" customFormat="1">
      <c r="A244" s="277"/>
      <c r="B244" s="1048"/>
      <c r="C244" s="1049"/>
      <c r="D244" s="1049"/>
      <c r="E244" s="1049"/>
      <c r="F244" s="1049"/>
      <c r="G244" s="325" t="s">
        <v>134</v>
      </c>
      <c r="H244" s="290"/>
      <c r="I244" s="290"/>
      <c r="J244" s="285">
        <v>1.65</v>
      </c>
      <c r="K244" s="290">
        <f>7.06-1.53</f>
        <v>5.5299999999999994</v>
      </c>
      <c r="L244" s="290"/>
      <c r="M244" s="310">
        <f>+(K244*J244)*1.3</f>
        <v>11.861849999999997</v>
      </c>
      <c r="N244" s="326"/>
      <c r="O244" s="326"/>
      <c r="P244" s="311"/>
      <c r="Q244" s="327"/>
    </row>
    <row r="245" spans="1:17">
      <c r="B245" s="1048"/>
      <c r="C245" s="1049"/>
      <c r="D245" s="1049"/>
      <c r="E245" s="1049"/>
      <c r="F245" s="1049"/>
      <c r="G245" s="325" t="s">
        <v>135</v>
      </c>
      <c r="H245" s="290"/>
      <c r="I245" s="290"/>
      <c r="J245" s="285">
        <v>1.8</v>
      </c>
      <c r="K245" s="290">
        <f t="shared" ref="K245:K250" si="5">7.06-1.53</f>
        <v>5.5299999999999994</v>
      </c>
      <c r="L245" s="290"/>
      <c r="M245" s="310">
        <f>+(K245*J245)*1.3</f>
        <v>12.940199999999999</v>
      </c>
      <c r="N245" s="326"/>
      <c r="O245" s="326"/>
      <c r="P245" s="311"/>
      <c r="Q245" s="327"/>
    </row>
    <row r="246" spans="1:17">
      <c r="B246" s="1048"/>
      <c r="C246" s="1049"/>
      <c r="D246" s="1049"/>
      <c r="E246" s="1049"/>
      <c r="F246" s="1049"/>
      <c r="G246" s="325" t="s">
        <v>136</v>
      </c>
      <c r="H246" s="290"/>
      <c r="I246" s="290"/>
      <c r="J246" s="285">
        <v>2.2000000000000002</v>
      </c>
      <c r="K246" s="290">
        <f t="shared" si="5"/>
        <v>5.5299999999999994</v>
      </c>
      <c r="L246" s="290"/>
      <c r="M246" s="310">
        <f t="shared" ref="M246:M250" si="6">+(K246*J246)*1.3</f>
        <v>15.815800000000001</v>
      </c>
      <c r="N246" s="326"/>
      <c r="O246" s="326"/>
      <c r="P246" s="311"/>
      <c r="Q246" s="327"/>
    </row>
    <row r="247" spans="1:17">
      <c r="B247" s="1048"/>
      <c r="C247" s="1049"/>
      <c r="D247" s="1049"/>
      <c r="E247" s="1049"/>
      <c r="F247" s="1049"/>
      <c r="G247" s="325" t="s">
        <v>137</v>
      </c>
      <c r="H247" s="290"/>
      <c r="I247" s="290"/>
      <c r="J247" s="285">
        <v>2.2999999999999998</v>
      </c>
      <c r="K247" s="290">
        <f t="shared" si="5"/>
        <v>5.5299999999999994</v>
      </c>
      <c r="L247" s="290"/>
      <c r="M247" s="310">
        <f t="shared" si="6"/>
        <v>16.534699999999997</v>
      </c>
      <c r="N247" s="326"/>
      <c r="O247" s="326"/>
      <c r="P247" s="311"/>
      <c r="Q247" s="327"/>
    </row>
    <row r="248" spans="1:17">
      <c r="B248" s="1048"/>
      <c r="C248" s="1049"/>
      <c r="D248" s="1049"/>
      <c r="E248" s="1049"/>
      <c r="F248" s="1049"/>
      <c r="G248" s="325" t="s">
        <v>138</v>
      </c>
      <c r="H248" s="290"/>
      <c r="I248" s="290"/>
      <c r="J248" s="285">
        <v>1.9</v>
      </c>
      <c r="K248" s="290">
        <f t="shared" si="5"/>
        <v>5.5299999999999994</v>
      </c>
      <c r="L248" s="290"/>
      <c r="M248" s="310">
        <f t="shared" si="6"/>
        <v>13.659099999999997</v>
      </c>
      <c r="N248" s="326"/>
      <c r="O248" s="326"/>
      <c r="P248" s="311"/>
      <c r="Q248" s="327"/>
    </row>
    <row r="249" spans="1:17">
      <c r="B249" s="1048"/>
      <c r="C249" s="1049"/>
      <c r="D249" s="1049"/>
      <c r="E249" s="1049"/>
      <c r="F249" s="1049"/>
      <c r="G249" s="325" t="s">
        <v>139</v>
      </c>
      <c r="H249" s="290"/>
      <c r="I249" s="290"/>
      <c r="J249" s="285">
        <v>1.9</v>
      </c>
      <c r="K249" s="290">
        <f t="shared" si="5"/>
        <v>5.5299999999999994</v>
      </c>
      <c r="L249" s="290"/>
      <c r="M249" s="310">
        <f t="shared" si="6"/>
        <v>13.659099999999997</v>
      </c>
      <c r="N249" s="326"/>
      <c r="O249" s="326"/>
      <c r="P249" s="311"/>
      <c r="Q249" s="327"/>
    </row>
    <row r="250" spans="1:17" ht="13.2" customHeight="1">
      <c r="B250" s="1048"/>
      <c r="C250" s="1049"/>
      <c r="D250" s="1049"/>
      <c r="E250" s="1049"/>
      <c r="F250" s="1049"/>
      <c r="G250" s="325" t="s">
        <v>140</v>
      </c>
      <c r="H250" s="290"/>
      <c r="I250" s="290"/>
      <c r="J250" s="285">
        <v>1.5</v>
      </c>
      <c r="K250" s="290">
        <f t="shared" si="5"/>
        <v>5.5299999999999994</v>
      </c>
      <c r="L250" s="290"/>
      <c r="M250" s="310">
        <f t="shared" si="6"/>
        <v>10.783499999999998</v>
      </c>
      <c r="N250" s="326"/>
      <c r="O250" s="326"/>
      <c r="P250" s="311"/>
      <c r="Q250" s="327"/>
    </row>
    <row r="251" spans="1:17" ht="22.8">
      <c r="B251" s="1048"/>
      <c r="C251" s="1049"/>
      <c r="D251" s="1049"/>
      <c r="E251" s="1049"/>
      <c r="F251" s="1049"/>
      <c r="G251" s="329" t="s">
        <v>118</v>
      </c>
      <c r="H251" s="290">
        <f t="shared" ref="H251:H257" si="7">+H58</f>
        <v>50.55</v>
      </c>
      <c r="I251" s="290"/>
      <c r="J251" s="290"/>
      <c r="K251" s="290">
        <f t="shared" ref="K251:K257" si="8">K58-0.34</f>
        <v>1.48</v>
      </c>
      <c r="L251" s="290"/>
      <c r="M251" s="310">
        <f>+(K251*H251)*1.3</f>
        <v>97.258199999999988</v>
      </c>
      <c r="N251" s="330"/>
      <c r="O251" s="312"/>
      <c r="P251" s="312"/>
      <c r="Q251" s="327"/>
    </row>
    <row r="252" spans="1:17">
      <c r="B252" s="1048"/>
      <c r="C252" s="1049"/>
      <c r="D252" s="1049"/>
      <c r="E252" s="1049"/>
      <c r="F252" s="1049"/>
      <c r="G252" s="329" t="s">
        <v>119</v>
      </c>
      <c r="H252" s="290">
        <f t="shared" si="7"/>
        <v>25.14</v>
      </c>
      <c r="I252" s="290"/>
      <c r="J252" s="331"/>
      <c r="K252" s="290">
        <f t="shared" si="8"/>
        <v>2.1</v>
      </c>
      <c r="L252" s="290"/>
      <c r="M252" s="310">
        <f>+(K252*H252)*1.3</f>
        <v>68.632200000000012</v>
      </c>
      <c r="N252" s="332"/>
      <c r="O252" s="312"/>
      <c r="P252" s="312"/>
      <c r="Q252" s="327"/>
    </row>
    <row r="253" spans="1:17" ht="13.2" customHeight="1">
      <c r="B253" s="1048"/>
      <c r="C253" s="1049"/>
      <c r="D253" s="1049"/>
      <c r="E253" s="1049"/>
      <c r="F253" s="1049"/>
      <c r="G253" s="329" t="s">
        <v>120</v>
      </c>
      <c r="H253" s="290">
        <f t="shared" si="7"/>
        <v>60.99</v>
      </c>
      <c r="I253" s="290"/>
      <c r="J253" s="290"/>
      <c r="K253" s="290">
        <f t="shared" si="8"/>
        <v>2.8800000000000003</v>
      </c>
      <c r="L253" s="290"/>
      <c r="M253" s="310">
        <f t="shared" ref="M253:M257" si="9">+(K253*H253)*1.3</f>
        <v>228.34656000000004</v>
      </c>
      <c r="N253" s="332"/>
      <c r="O253" s="312"/>
      <c r="P253" s="312"/>
      <c r="Q253" s="327"/>
    </row>
    <row r="254" spans="1:17">
      <c r="B254" s="1048"/>
      <c r="C254" s="1049"/>
      <c r="D254" s="1049"/>
      <c r="E254" s="1049"/>
      <c r="F254" s="1049"/>
      <c r="G254" s="329" t="s">
        <v>121</v>
      </c>
      <c r="H254" s="290">
        <f t="shared" si="7"/>
        <v>78.989999999999995</v>
      </c>
      <c r="I254" s="290"/>
      <c r="J254" s="290"/>
      <c r="K254" s="290">
        <f t="shared" si="8"/>
        <v>3.3800000000000003</v>
      </c>
      <c r="L254" s="315"/>
      <c r="M254" s="310">
        <f t="shared" si="9"/>
        <v>347.08206000000001</v>
      </c>
      <c r="N254" s="332"/>
      <c r="O254" s="312"/>
      <c r="P254" s="312"/>
      <c r="Q254" s="327"/>
    </row>
    <row r="255" spans="1:17">
      <c r="B255" s="1048"/>
      <c r="C255" s="1049"/>
      <c r="D255" s="1049"/>
      <c r="E255" s="1049"/>
      <c r="F255" s="1049"/>
      <c r="G255" s="333" t="s">
        <v>122</v>
      </c>
      <c r="H255" s="290">
        <f t="shared" si="7"/>
        <v>46.63</v>
      </c>
      <c r="I255" s="290"/>
      <c r="J255" s="334"/>
      <c r="K255" s="290">
        <f t="shared" si="8"/>
        <v>2.99</v>
      </c>
      <c r="L255" s="315"/>
      <c r="M255" s="310">
        <f t="shared" si="9"/>
        <v>181.25081000000003</v>
      </c>
      <c r="N255" s="332"/>
      <c r="O255" s="312"/>
      <c r="P255" s="312"/>
      <c r="Q255" s="327"/>
    </row>
    <row r="256" spans="1:17">
      <c r="B256" s="1048"/>
      <c r="C256" s="1049"/>
      <c r="D256" s="1049"/>
      <c r="E256" s="1049"/>
      <c r="F256" s="1049"/>
      <c r="G256" s="333" t="s">
        <v>141</v>
      </c>
      <c r="H256" s="290">
        <f t="shared" si="7"/>
        <v>34.76</v>
      </c>
      <c r="I256" s="290"/>
      <c r="J256" s="290"/>
      <c r="K256" s="290">
        <f t="shared" si="8"/>
        <v>2.33</v>
      </c>
      <c r="L256" s="315"/>
      <c r="M256" s="310">
        <f t="shared" si="9"/>
        <v>105.28804</v>
      </c>
      <c r="N256" s="332"/>
      <c r="O256" s="312"/>
      <c r="P256" s="312"/>
      <c r="Q256" s="327"/>
    </row>
    <row r="257" spans="2:17">
      <c r="B257" s="1048"/>
      <c r="C257" s="1049"/>
      <c r="D257" s="1049"/>
      <c r="E257" s="1049"/>
      <c r="F257" s="1049"/>
      <c r="G257" s="333" t="s">
        <v>123</v>
      </c>
      <c r="H257" s="290">
        <f t="shared" si="7"/>
        <v>48.050000000000004</v>
      </c>
      <c r="I257" s="290"/>
      <c r="J257" s="290"/>
      <c r="K257" s="290">
        <f t="shared" si="8"/>
        <v>1.76</v>
      </c>
      <c r="L257" s="315"/>
      <c r="M257" s="310">
        <f t="shared" si="9"/>
        <v>109.93840000000002</v>
      </c>
      <c r="N257" s="332"/>
      <c r="O257" s="312"/>
      <c r="P257" s="312"/>
      <c r="Q257" s="327"/>
    </row>
    <row r="258" spans="2:17">
      <c r="B258" s="1048"/>
      <c r="C258" s="1049"/>
      <c r="D258" s="1049"/>
      <c r="E258" s="1049"/>
      <c r="F258" s="1049"/>
      <c r="G258" s="333" t="s">
        <v>124</v>
      </c>
      <c r="H258" s="290"/>
      <c r="I258" s="290">
        <v>0.8</v>
      </c>
      <c r="J258" s="290"/>
      <c r="K258" s="290">
        <v>9</v>
      </c>
      <c r="L258" s="315">
        <v>50</v>
      </c>
      <c r="M258" s="316">
        <f>+((I258*K258*L258)-(0.4*0.3*6.08*L258))*1.3</f>
        <v>420.57599999999996</v>
      </c>
      <c r="N258" s="312"/>
      <c r="O258" s="312"/>
      <c r="P258" s="312"/>
      <c r="Q258" s="327"/>
    </row>
    <row r="259" spans="2:17">
      <c r="B259" s="1048"/>
      <c r="C259" s="1049"/>
      <c r="D259" s="1049"/>
      <c r="E259" s="1049"/>
      <c r="F259" s="1049"/>
      <c r="G259" s="333" t="s">
        <v>142</v>
      </c>
      <c r="H259" s="290"/>
      <c r="I259" s="290">
        <v>0.8</v>
      </c>
      <c r="J259" s="290"/>
      <c r="K259" s="290">
        <v>9.93</v>
      </c>
      <c r="L259" s="315">
        <v>7</v>
      </c>
      <c r="M259" s="316">
        <f>+((I259*K259*L259)-(0.4*0.3*6.7*L259))*1.3</f>
        <v>64.974000000000004</v>
      </c>
      <c r="N259" s="312"/>
      <c r="O259" s="312"/>
      <c r="P259" s="312"/>
      <c r="Q259" s="327"/>
    </row>
    <row r="260" spans="2:17">
      <c r="B260" s="1048"/>
      <c r="C260" s="1049"/>
      <c r="D260" s="1049"/>
      <c r="E260" s="1049"/>
      <c r="F260" s="1049"/>
      <c r="G260" s="335"/>
      <c r="H260" s="290"/>
      <c r="I260" s="290"/>
      <c r="J260" s="290"/>
      <c r="K260" s="290"/>
      <c r="L260" s="315"/>
      <c r="M260" s="316"/>
      <c r="N260" s="312"/>
      <c r="O260" s="312"/>
      <c r="P260" s="336"/>
      <c r="Q260" s="312"/>
    </row>
    <row r="261" spans="2:17" ht="16.2" thickBot="1">
      <c r="B261" s="1051"/>
      <c r="C261" s="1052"/>
      <c r="D261" s="1052"/>
      <c r="E261" s="1052"/>
      <c r="F261" s="1052"/>
      <c r="G261" s="1063" t="s">
        <v>132</v>
      </c>
      <c r="H261" s="1064"/>
      <c r="I261" s="1064"/>
      <c r="J261" s="1064"/>
      <c r="K261" s="1064"/>
      <c r="L261" s="1065"/>
      <c r="M261" s="292">
        <f>ROUND(SUM(M244:M260),2)</f>
        <v>1718.6</v>
      </c>
      <c r="N261" s="336"/>
      <c r="O261" s="312"/>
    </row>
    <row r="262" spans="2:17">
      <c r="B262" s="293"/>
      <c r="C262" s="294"/>
      <c r="D262" s="294"/>
      <c r="E262" s="295"/>
      <c r="F262" s="295"/>
      <c r="G262" s="296"/>
      <c r="H262" s="297"/>
      <c r="I262" s="1035"/>
      <c r="J262" s="1035"/>
      <c r="K262" s="1035"/>
      <c r="L262" s="1035"/>
      <c r="M262" s="299"/>
    </row>
    <row r="263" spans="2:17">
      <c r="B263" s="293"/>
      <c r="C263" s="294"/>
      <c r="D263" s="294"/>
      <c r="E263" s="295"/>
      <c r="F263" s="295"/>
      <c r="G263" s="296"/>
      <c r="H263" s="297"/>
      <c r="I263" s="298"/>
      <c r="J263" s="298"/>
      <c r="K263" s="298"/>
      <c r="L263" s="298"/>
      <c r="M263" s="299"/>
      <c r="N263" s="337"/>
    </row>
    <row r="264" spans="2:17">
      <c r="B264" s="300" t="s">
        <v>164</v>
      </c>
      <c r="C264" s="294"/>
      <c r="D264" s="294"/>
      <c r="E264" s="295"/>
      <c r="F264" s="295"/>
      <c r="G264" s="296"/>
      <c r="H264" s="297"/>
      <c r="I264" s="277" t="s">
        <v>161</v>
      </c>
      <c r="J264" s="298"/>
      <c r="K264" s="298"/>
      <c r="L264" s="298"/>
      <c r="M264" s="299"/>
    </row>
    <row r="265" spans="2:17">
      <c r="B265" s="342"/>
      <c r="C265" s="294"/>
      <c r="D265" s="294"/>
      <c r="E265" s="295"/>
      <c r="F265" s="295"/>
      <c r="G265" s="296"/>
      <c r="H265" s="297"/>
      <c r="I265" s="298"/>
      <c r="J265" s="298"/>
      <c r="K265" s="298"/>
      <c r="L265" s="298"/>
      <c r="M265" s="299"/>
    </row>
    <row r="266" spans="2:17">
      <c r="B266" s="342"/>
      <c r="C266" s="294"/>
      <c r="D266" s="294"/>
      <c r="E266" s="295"/>
      <c r="F266" s="295"/>
      <c r="G266" s="296"/>
      <c r="H266" s="297"/>
      <c r="I266" s="1035"/>
      <c r="J266" s="1035"/>
      <c r="K266" s="1035"/>
      <c r="L266" s="1035"/>
      <c r="M266" s="299"/>
    </row>
    <row r="267" spans="2:17" ht="15.6">
      <c r="B267" s="301" t="s">
        <v>165</v>
      </c>
      <c r="C267" s="302"/>
      <c r="D267" s="302"/>
      <c r="E267" s="302"/>
      <c r="F267" s="302"/>
      <c r="G267" s="302"/>
      <c r="H267" s="303"/>
      <c r="I267" s="303" t="s">
        <v>162</v>
      </c>
      <c r="J267" s="302"/>
      <c r="K267" s="302"/>
      <c r="L267" s="302"/>
      <c r="M267" s="304"/>
    </row>
    <row r="268" spans="2:17" ht="16.2" thickBot="1">
      <c r="B268" s="305" t="s">
        <v>166</v>
      </c>
      <c r="C268" s="306"/>
      <c r="D268" s="306"/>
      <c r="E268" s="306"/>
      <c r="F268" s="306"/>
      <c r="G268" s="306"/>
      <c r="H268" s="307"/>
      <c r="I268" s="307" t="s">
        <v>163</v>
      </c>
      <c r="J268" s="306"/>
      <c r="K268" s="306"/>
      <c r="L268" s="306"/>
      <c r="M268" s="308"/>
    </row>
    <row r="269" spans="2:17">
      <c r="B269" s="1036"/>
      <c r="C269" s="1037"/>
      <c r="D269" s="1037"/>
      <c r="E269" s="1037"/>
      <c r="F269" s="1037"/>
      <c r="G269" s="1037"/>
      <c r="H269" s="1037"/>
      <c r="I269" s="1037"/>
      <c r="J269" s="1037"/>
      <c r="K269" s="1037"/>
      <c r="L269" s="1037"/>
      <c r="M269" s="1038"/>
    </row>
    <row r="270" spans="2:17">
      <c r="B270" s="1039"/>
      <c r="C270" s="1040"/>
      <c r="D270" s="1040"/>
      <c r="E270" s="1040"/>
      <c r="F270" s="1040"/>
      <c r="G270" s="1040"/>
      <c r="H270" s="1040"/>
      <c r="I270" s="1040"/>
      <c r="J270" s="1040"/>
      <c r="K270" s="1040"/>
      <c r="L270" s="1040"/>
      <c r="M270" s="1041"/>
    </row>
    <row r="271" spans="2:17">
      <c r="B271" s="1039"/>
      <c r="C271" s="1040"/>
      <c r="D271" s="1040"/>
      <c r="E271" s="1040"/>
      <c r="F271" s="1040"/>
      <c r="G271" s="1040"/>
      <c r="H271" s="1040"/>
      <c r="I271" s="1040"/>
      <c r="J271" s="1040"/>
      <c r="K271" s="1040"/>
      <c r="L271" s="1040"/>
      <c r="M271" s="1041"/>
    </row>
    <row r="272" spans="2:17">
      <c r="B272" s="1039"/>
      <c r="C272" s="1040"/>
      <c r="D272" s="1040"/>
      <c r="E272" s="1040"/>
      <c r="F272" s="1040"/>
      <c r="G272" s="1040"/>
      <c r="H272" s="1040"/>
      <c r="I272" s="1040"/>
      <c r="J272" s="1040"/>
      <c r="K272" s="1040"/>
      <c r="L272" s="1040"/>
      <c r="M272" s="1041"/>
    </row>
    <row r="273" spans="2:17" ht="19.5" customHeight="1" thickBot="1">
      <c r="B273" s="1042"/>
      <c r="C273" s="1043"/>
      <c r="D273" s="1043"/>
      <c r="E273" s="1043"/>
      <c r="F273" s="1043"/>
      <c r="G273" s="1043"/>
      <c r="H273" s="1043"/>
      <c r="I273" s="1043"/>
      <c r="J273" s="1043"/>
      <c r="K273" s="1043"/>
      <c r="L273" s="1043"/>
      <c r="M273" s="1044"/>
    </row>
    <row r="274" spans="2:17" ht="24" customHeight="1">
      <c r="B274" s="1000"/>
      <c r="C274" s="1001"/>
      <c r="D274" s="1001"/>
      <c r="E274" s="1001"/>
      <c r="F274" s="1001"/>
      <c r="G274" s="1001"/>
      <c r="H274" s="1001"/>
      <c r="I274" s="1001"/>
      <c r="J274" s="1001"/>
      <c r="K274" s="1001"/>
      <c r="L274" s="1001"/>
      <c r="M274" s="1002"/>
    </row>
    <row r="275" spans="2:17" ht="40.5" customHeight="1">
      <c r="B275" s="1003"/>
      <c r="C275" s="1004"/>
      <c r="D275" s="1004"/>
      <c r="E275" s="1004"/>
      <c r="F275" s="1004"/>
      <c r="G275" s="1004"/>
      <c r="H275" s="1004"/>
      <c r="I275" s="1004"/>
      <c r="J275" s="1004"/>
      <c r="K275" s="1004"/>
      <c r="L275" s="1004"/>
      <c r="M275" s="1005"/>
    </row>
    <row r="276" spans="2:17" ht="34.200000000000003" customHeight="1" thickBot="1">
      <c r="B276" s="1006"/>
      <c r="C276" s="1007"/>
      <c r="D276" s="1007"/>
      <c r="E276" s="1007"/>
      <c r="F276" s="1007"/>
      <c r="G276" s="1007"/>
      <c r="H276" s="1007"/>
      <c r="I276" s="1007"/>
      <c r="J276" s="1007"/>
      <c r="K276" s="1007"/>
      <c r="L276" s="1007"/>
      <c r="M276" s="1008"/>
    </row>
    <row r="277" spans="2:17" ht="15" thickBot="1">
      <c r="B277" s="1009" t="s">
        <v>106</v>
      </c>
      <c r="C277" s="1010"/>
      <c r="D277" s="1010"/>
      <c r="E277" s="1010"/>
      <c r="F277" s="1010"/>
      <c r="G277" s="1010"/>
      <c r="H277" s="1010"/>
      <c r="I277" s="1010"/>
      <c r="J277" s="1010"/>
      <c r="K277" s="1010"/>
      <c r="L277" s="1010"/>
      <c r="M277" s="1011"/>
    </row>
    <row r="278" spans="2:17" ht="15" customHeight="1">
      <c r="B278" s="1012" t="str">
        <f>$B$5</f>
        <v xml:space="preserve"> OBJETO: OPTIMIZACION DEL SISTEMA DE ALCANTARILLADO SANITARIO  LA CARRERA 5 ENTRE CALLE 3 Y 4 DEL MUNICIPIO DE CUBARÁ</v>
      </c>
      <c r="C278" s="1013"/>
      <c r="D278" s="1013"/>
      <c r="E278" s="1013"/>
      <c r="F278" s="1013"/>
      <c r="G278" s="1013"/>
      <c r="H278" s="1013"/>
      <c r="I278" s="1013"/>
      <c r="J278" s="1013"/>
      <c r="K278" s="1013"/>
      <c r="L278" s="1013"/>
      <c r="M278" s="1014"/>
    </row>
    <row r="279" spans="2:17" ht="15.75" customHeight="1" thickBot="1">
      <c r="B279" s="1015"/>
      <c r="C279" s="1016"/>
      <c r="D279" s="1016"/>
      <c r="E279" s="1016"/>
      <c r="F279" s="1016"/>
      <c r="G279" s="1016"/>
      <c r="H279" s="1016"/>
      <c r="I279" s="1016"/>
      <c r="J279" s="1016"/>
      <c r="K279" s="1016"/>
      <c r="L279" s="1016"/>
      <c r="M279" s="1017"/>
    </row>
    <row r="280" spans="2:17" ht="21.6" thickBot="1">
      <c r="B280" s="1018" t="s">
        <v>108</v>
      </c>
      <c r="C280" s="1019"/>
      <c r="D280" s="1019"/>
      <c r="E280" s="1019"/>
      <c r="F280" s="1019"/>
      <c r="G280" s="1019"/>
      <c r="H280" s="1019"/>
      <c r="I280" s="1019"/>
      <c r="J280" s="1019"/>
      <c r="K280" s="1019"/>
      <c r="L280" s="1019"/>
      <c r="M280" s="1020"/>
    </row>
    <row r="281" spans="2:17" ht="15" thickBot="1">
      <c r="B281" s="278" t="s">
        <v>50</v>
      </c>
      <c r="C281" s="1021" t="s">
        <v>184</v>
      </c>
      <c r="D281" s="1022"/>
      <c r="E281" s="1022"/>
      <c r="F281" s="1023"/>
      <c r="G281" s="1027" t="s">
        <v>109</v>
      </c>
      <c r="H281" s="1029" t="s">
        <v>110</v>
      </c>
      <c r="I281" s="1030"/>
      <c r="J281" s="1030"/>
      <c r="K281" s="1030"/>
      <c r="L281" s="1030"/>
      <c r="M281" s="1031"/>
    </row>
    <row r="282" spans="2:17" ht="15" thickBot="1">
      <c r="B282" s="279">
        <v>9</v>
      </c>
      <c r="C282" s="1024"/>
      <c r="D282" s="1025"/>
      <c r="E282" s="1025"/>
      <c r="F282" s="1026"/>
      <c r="G282" s="1028"/>
      <c r="H282" s="280" t="s">
        <v>92</v>
      </c>
      <c r="I282" s="1032"/>
      <c r="J282" s="1033"/>
      <c r="K282" s="1033"/>
      <c r="L282" s="1033"/>
      <c r="M282" s="1034"/>
    </row>
    <row r="283" spans="2:17">
      <c r="B283" s="1045"/>
      <c r="C283" s="1046"/>
      <c r="D283" s="1046"/>
      <c r="E283" s="1046"/>
      <c r="F283" s="1047"/>
      <c r="G283" s="1054" t="s">
        <v>111</v>
      </c>
      <c r="H283" s="1056" t="s">
        <v>147</v>
      </c>
      <c r="I283" s="1057"/>
      <c r="J283" s="1058"/>
      <c r="K283" s="1059" t="s">
        <v>148</v>
      </c>
      <c r="L283" s="1061" t="s">
        <v>13</v>
      </c>
      <c r="M283" s="1059" t="s">
        <v>114</v>
      </c>
    </row>
    <row r="284" spans="2:17" ht="15" thickBot="1">
      <c r="B284" s="1048"/>
      <c r="C284" s="1049"/>
      <c r="D284" s="1049"/>
      <c r="E284" s="1049"/>
      <c r="F284" s="1050"/>
      <c r="G284" s="1055"/>
      <c r="H284" s="281" t="s">
        <v>149</v>
      </c>
      <c r="I284" s="282" t="s">
        <v>150</v>
      </c>
      <c r="J284" s="283"/>
      <c r="K284" s="1060"/>
      <c r="L284" s="1062"/>
      <c r="M284" s="1060"/>
    </row>
    <row r="285" spans="2:17">
      <c r="B285" s="1048"/>
      <c r="C285" s="1049"/>
      <c r="D285" s="1049"/>
      <c r="E285" s="1049"/>
      <c r="F285" s="1050"/>
      <c r="G285" s="309" t="s">
        <v>134</v>
      </c>
      <c r="H285" s="285">
        <f t="shared" ref="H285:H300" si="10">+M51</f>
        <v>11.648999999999999</v>
      </c>
      <c r="I285" s="285">
        <f>+M244</f>
        <v>11.861849999999997</v>
      </c>
      <c r="J285" s="286"/>
      <c r="K285" s="338">
        <v>0.2</v>
      </c>
      <c r="L285" s="286"/>
      <c r="M285" s="339">
        <f>+((H285*1.2)-I285)</f>
        <v>2.116950000000001</v>
      </c>
      <c r="N285" s="312"/>
      <c r="O285" s="336"/>
      <c r="P285" s="336"/>
      <c r="Q285" s="336"/>
    </row>
    <row r="286" spans="2:17">
      <c r="B286" s="1048"/>
      <c r="C286" s="1049"/>
      <c r="D286" s="1049"/>
      <c r="E286" s="1049"/>
      <c r="F286" s="1050"/>
      <c r="G286" s="309" t="s">
        <v>135</v>
      </c>
      <c r="H286" s="285">
        <f t="shared" si="10"/>
        <v>12.708</v>
      </c>
      <c r="I286" s="285">
        <f t="shared" ref="I286:I300" si="11">+M245</f>
        <v>12.940199999999999</v>
      </c>
      <c r="J286" s="286"/>
      <c r="K286" s="338">
        <v>0.2</v>
      </c>
      <c r="L286" s="286"/>
      <c r="M286" s="339">
        <f t="shared" ref="M286:M297" si="12">+((H286*1.2)-I286)</f>
        <v>2.3094000000000001</v>
      </c>
      <c r="N286" s="312"/>
      <c r="O286" s="336"/>
      <c r="P286" s="336"/>
      <c r="Q286" s="336"/>
    </row>
    <row r="287" spans="2:17">
      <c r="B287" s="1048"/>
      <c r="C287" s="1049"/>
      <c r="D287" s="1049"/>
      <c r="E287" s="1049"/>
      <c r="F287" s="1050"/>
      <c r="G287" s="309" t="s">
        <v>136</v>
      </c>
      <c r="H287" s="285">
        <f t="shared" si="10"/>
        <v>15.532</v>
      </c>
      <c r="I287" s="285">
        <f t="shared" si="11"/>
        <v>15.815800000000001</v>
      </c>
      <c r="J287" s="285"/>
      <c r="K287" s="338">
        <v>0.2</v>
      </c>
      <c r="L287" s="286"/>
      <c r="M287" s="339">
        <f t="shared" si="12"/>
        <v>2.8225999999999996</v>
      </c>
      <c r="N287" s="312"/>
      <c r="O287" s="336"/>
      <c r="P287" s="336"/>
      <c r="Q287" s="336"/>
    </row>
    <row r="288" spans="2:17">
      <c r="B288" s="1048"/>
      <c r="C288" s="1049"/>
      <c r="D288" s="1049"/>
      <c r="E288" s="1049"/>
      <c r="F288" s="1050"/>
      <c r="G288" s="309" t="s">
        <v>137</v>
      </c>
      <c r="H288" s="285">
        <f t="shared" si="10"/>
        <v>16.238</v>
      </c>
      <c r="I288" s="285">
        <f t="shared" si="11"/>
        <v>16.534699999999997</v>
      </c>
      <c r="J288" s="285"/>
      <c r="K288" s="338">
        <v>0.2</v>
      </c>
      <c r="L288" s="286"/>
      <c r="M288" s="339">
        <f t="shared" si="12"/>
        <v>2.9509000000000007</v>
      </c>
      <c r="N288" s="312"/>
      <c r="O288" s="336"/>
      <c r="P288" s="336"/>
      <c r="Q288" s="336"/>
    </row>
    <row r="289" spans="2:17">
      <c r="B289" s="1048"/>
      <c r="C289" s="1049"/>
      <c r="D289" s="1049"/>
      <c r="E289" s="1049"/>
      <c r="F289" s="1050"/>
      <c r="G289" s="309" t="s">
        <v>138</v>
      </c>
      <c r="H289" s="285">
        <f t="shared" si="10"/>
        <v>13.413999999999998</v>
      </c>
      <c r="I289" s="285">
        <f t="shared" si="11"/>
        <v>13.659099999999997</v>
      </c>
      <c r="J289" s="285"/>
      <c r="K289" s="338">
        <v>0.2</v>
      </c>
      <c r="L289" s="286"/>
      <c r="M289" s="339">
        <f t="shared" si="12"/>
        <v>2.4377000000000013</v>
      </c>
      <c r="N289" s="312"/>
      <c r="O289" s="336"/>
      <c r="P289" s="336"/>
      <c r="Q289" s="336"/>
    </row>
    <row r="290" spans="2:17">
      <c r="B290" s="1048"/>
      <c r="C290" s="1049"/>
      <c r="D290" s="1049"/>
      <c r="E290" s="1049"/>
      <c r="F290" s="1050"/>
      <c r="G290" s="309" t="s">
        <v>139</v>
      </c>
      <c r="H290" s="285">
        <f t="shared" si="10"/>
        <v>13.413999999999998</v>
      </c>
      <c r="I290" s="285">
        <f t="shared" si="11"/>
        <v>13.659099999999997</v>
      </c>
      <c r="J290" s="285"/>
      <c r="K290" s="338">
        <v>0.2</v>
      </c>
      <c r="L290" s="286"/>
      <c r="M290" s="339">
        <f t="shared" si="12"/>
        <v>2.4377000000000013</v>
      </c>
      <c r="N290" s="312"/>
      <c r="O290" s="336"/>
      <c r="P290" s="336"/>
      <c r="Q290" s="336"/>
    </row>
    <row r="291" spans="2:17">
      <c r="B291" s="1048"/>
      <c r="C291" s="1049"/>
      <c r="D291" s="1049"/>
      <c r="E291" s="1049"/>
      <c r="F291" s="1050"/>
      <c r="G291" s="309" t="s">
        <v>140</v>
      </c>
      <c r="H291" s="285">
        <f t="shared" si="10"/>
        <v>10.59</v>
      </c>
      <c r="I291" s="285">
        <f t="shared" si="11"/>
        <v>10.783499999999998</v>
      </c>
      <c r="J291" s="289"/>
      <c r="K291" s="338">
        <v>0.2</v>
      </c>
      <c r="L291" s="286"/>
      <c r="M291" s="339">
        <f t="shared" si="12"/>
        <v>1.9245000000000019</v>
      </c>
      <c r="N291" s="312"/>
      <c r="O291" s="336"/>
      <c r="P291" s="336"/>
      <c r="Q291" s="336"/>
    </row>
    <row r="292" spans="2:17" ht="22.8">
      <c r="B292" s="1048"/>
      <c r="C292" s="1049"/>
      <c r="D292" s="1049"/>
      <c r="E292" s="1049"/>
      <c r="F292" s="1050"/>
      <c r="G292" s="284" t="s">
        <v>118</v>
      </c>
      <c r="H292" s="285">
        <f t="shared" si="10"/>
        <v>92.001000000000005</v>
      </c>
      <c r="I292" s="285">
        <f t="shared" si="11"/>
        <v>97.258199999999988</v>
      </c>
      <c r="J292" s="289"/>
      <c r="K292" s="338">
        <v>0.2</v>
      </c>
      <c r="L292" s="286"/>
      <c r="M292" s="339">
        <f t="shared" si="12"/>
        <v>13.143000000000015</v>
      </c>
      <c r="N292" s="312"/>
      <c r="O292" s="336"/>
      <c r="P292" s="336"/>
      <c r="Q292" s="336"/>
    </row>
    <row r="293" spans="2:17">
      <c r="B293" s="1048"/>
      <c r="C293" s="1049"/>
      <c r="D293" s="1049"/>
      <c r="E293" s="1049"/>
      <c r="F293" s="1050"/>
      <c r="G293" s="284" t="s">
        <v>119</v>
      </c>
      <c r="H293" s="285">
        <f t="shared" si="10"/>
        <v>61.3416</v>
      </c>
      <c r="I293" s="285">
        <f t="shared" si="11"/>
        <v>68.632200000000012</v>
      </c>
      <c r="J293" s="285"/>
      <c r="K293" s="338">
        <v>0.2</v>
      </c>
      <c r="L293" s="286"/>
      <c r="M293" s="339">
        <f t="shared" si="12"/>
        <v>4.9777199999999908</v>
      </c>
      <c r="N293" s="312"/>
      <c r="O293" s="336"/>
      <c r="P293" s="336"/>
      <c r="Q293" s="336"/>
    </row>
    <row r="294" spans="2:17">
      <c r="B294" s="1048"/>
      <c r="C294" s="1049"/>
      <c r="D294" s="1049"/>
      <c r="E294" s="1049"/>
      <c r="F294" s="1050"/>
      <c r="G294" s="284" t="s">
        <v>120</v>
      </c>
      <c r="H294" s="285">
        <f t="shared" si="10"/>
        <v>196.38780000000003</v>
      </c>
      <c r="I294" s="285">
        <f t="shared" si="11"/>
        <v>228.34656000000004</v>
      </c>
      <c r="J294" s="285"/>
      <c r="K294" s="338">
        <v>0.2</v>
      </c>
      <c r="L294" s="286"/>
      <c r="M294" s="339">
        <f t="shared" si="12"/>
        <v>7.3187999999999818</v>
      </c>
      <c r="N294" s="312"/>
      <c r="O294" s="336"/>
      <c r="P294" s="336"/>
      <c r="Q294" s="336"/>
    </row>
    <row r="295" spans="2:17">
      <c r="B295" s="1048"/>
      <c r="C295" s="1049"/>
      <c r="D295" s="1049"/>
      <c r="E295" s="1049"/>
      <c r="F295" s="1050"/>
      <c r="G295" s="284" t="s">
        <v>121</v>
      </c>
      <c r="H295" s="285">
        <f t="shared" si="10"/>
        <v>293.84280000000001</v>
      </c>
      <c r="I295" s="285">
        <f t="shared" si="11"/>
        <v>347.08206000000001</v>
      </c>
      <c r="J295" s="289"/>
      <c r="K295" s="338">
        <v>0.2</v>
      </c>
      <c r="L295" s="286"/>
      <c r="M295" s="339">
        <f t="shared" si="12"/>
        <v>5.5292999999999779</v>
      </c>
      <c r="N295" s="312"/>
      <c r="O295" s="336"/>
      <c r="P295" s="336"/>
      <c r="Q295" s="336"/>
    </row>
    <row r="296" spans="2:17">
      <c r="B296" s="1048"/>
      <c r="C296" s="1049"/>
      <c r="D296" s="1049"/>
      <c r="E296" s="1049"/>
      <c r="F296" s="1050"/>
      <c r="G296" s="288" t="s">
        <v>122</v>
      </c>
      <c r="H296" s="285">
        <f t="shared" si="10"/>
        <v>155.27790000000002</v>
      </c>
      <c r="I296" s="285">
        <f t="shared" si="11"/>
        <v>181.25081000000003</v>
      </c>
      <c r="J296" s="285"/>
      <c r="K296" s="338">
        <v>0.2</v>
      </c>
      <c r="L296" s="286"/>
      <c r="M296" s="339">
        <f t="shared" si="12"/>
        <v>5.0826699999999789</v>
      </c>
      <c r="N296" s="312"/>
      <c r="O296" s="336"/>
      <c r="P296" s="336"/>
      <c r="Q296" s="336"/>
    </row>
    <row r="297" spans="2:17">
      <c r="B297" s="1048"/>
      <c r="C297" s="1049"/>
      <c r="D297" s="1049"/>
      <c r="E297" s="1049"/>
      <c r="F297" s="1050"/>
      <c r="G297" s="288" t="s">
        <v>141</v>
      </c>
      <c r="H297" s="285">
        <f t="shared" si="10"/>
        <v>92.80919999999999</v>
      </c>
      <c r="I297" s="285">
        <f t="shared" si="11"/>
        <v>105.28804</v>
      </c>
      <c r="J297" s="285"/>
      <c r="K297" s="338">
        <v>0.2</v>
      </c>
      <c r="L297" s="286"/>
      <c r="M297" s="339">
        <f t="shared" si="12"/>
        <v>6.0829999999999842</v>
      </c>
      <c r="N297" s="312"/>
      <c r="O297" s="336"/>
      <c r="P297" s="336"/>
      <c r="Q297" s="336"/>
    </row>
    <row r="298" spans="2:17">
      <c r="B298" s="1048"/>
      <c r="C298" s="1049"/>
      <c r="D298" s="1049"/>
      <c r="E298" s="1049"/>
      <c r="F298" s="1050"/>
      <c r="G298" s="288" t="s">
        <v>123</v>
      </c>
      <c r="H298" s="285">
        <f t="shared" si="10"/>
        <v>100.90500000000002</v>
      </c>
      <c r="I298" s="285">
        <f>+M257</f>
        <v>109.93840000000002</v>
      </c>
      <c r="J298" s="285"/>
      <c r="K298" s="338">
        <v>0.2</v>
      </c>
      <c r="L298" s="286"/>
      <c r="M298" s="339">
        <f>+((H298*1.2)-I298)</f>
        <v>11.147599999999997</v>
      </c>
      <c r="N298" s="312"/>
      <c r="O298" s="336"/>
      <c r="P298" s="336"/>
      <c r="Q298" s="336"/>
    </row>
    <row r="299" spans="2:17">
      <c r="B299" s="1048"/>
      <c r="C299" s="1049"/>
      <c r="D299" s="1049"/>
      <c r="E299" s="1049"/>
      <c r="F299" s="1050"/>
      <c r="G299" s="288" t="s">
        <v>124</v>
      </c>
      <c r="H299" s="285">
        <f t="shared" si="10"/>
        <v>360</v>
      </c>
      <c r="I299" s="285">
        <f t="shared" si="11"/>
        <v>420.57599999999996</v>
      </c>
      <c r="J299" s="285"/>
      <c r="K299" s="338">
        <v>0.2</v>
      </c>
      <c r="L299" s="286"/>
      <c r="M299" s="339">
        <f>+((H299*1.2)-I299)</f>
        <v>11.424000000000035</v>
      </c>
      <c r="N299" s="312"/>
      <c r="O299" s="336"/>
      <c r="P299" s="336"/>
      <c r="Q299" s="336"/>
    </row>
    <row r="300" spans="2:17">
      <c r="B300" s="1048"/>
      <c r="C300" s="1049"/>
      <c r="D300" s="1049"/>
      <c r="E300" s="1049"/>
      <c r="F300" s="1050"/>
      <c r="G300" s="288" t="s">
        <v>142</v>
      </c>
      <c r="H300" s="285">
        <f t="shared" si="10"/>
        <v>55.607999999999997</v>
      </c>
      <c r="I300" s="285">
        <f t="shared" si="11"/>
        <v>64.974000000000004</v>
      </c>
      <c r="J300" s="285"/>
      <c r="K300" s="338">
        <v>0.2</v>
      </c>
      <c r="L300" s="286"/>
      <c r="M300" s="339">
        <f>+((H300*1.2)-I300)</f>
        <v>1.7555999999999869</v>
      </c>
      <c r="N300" s="312"/>
      <c r="O300" s="336"/>
      <c r="P300" s="336"/>
      <c r="Q300" s="336"/>
    </row>
    <row r="301" spans="2:17" ht="16.2" thickBot="1">
      <c r="B301" s="1051"/>
      <c r="C301" s="1052"/>
      <c r="D301" s="1052"/>
      <c r="E301" s="1052"/>
      <c r="F301" s="1053"/>
      <c r="G301" s="1063" t="s">
        <v>132</v>
      </c>
      <c r="H301" s="1064"/>
      <c r="I301" s="1064"/>
      <c r="J301" s="1064"/>
      <c r="K301" s="1064"/>
      <c r="L301" s="1065"/>
      <c r="M301" s="340">
        <f>ROUND(SUM(M285:M300),2)</f>
        <v>83.46</v>
      </c>
      <c r="Q301" s="336"/>
    </row>
    <row r="302" spans="2:17">
      <c r="B302" s="300"/>
      <c r="C302" s="294"/>
      <c r="D302" s="294"/>
      <c r="E302" s="295"/>
      <c r="F302" s="295"/>
      <c r="G302" s="296"/>
      <c r="H302" s="297"/>
      <c r="I302" s="298"/>
      <c r="J302" s="298"/>
      <c r="K302" s="298"/>
      <c r="L302" s="298"/>
      <c r="M302" s="299"/>
    </row>
    <row r="303" spans="2:17">
      <c r="B303" s="293"/>
      <c r="C303" s="294"/>
      <c r="D303" s="294"/>
      <c r="E303" s="295"/>
      <c r="F303" s="295"/>
      <c r="G303" s="296"/>
      <c r="H303" s="297"/>
      <c r="I303" s="298"/>
      <c r="J303" s="298"/>
      <c r="K303" s="298"/>
      <c r="L303" s="298"/>
      <c r="M303" s="299"/>
    </row>
    <row r="304" spans="2:17">
      <c r="B304" s="293"/>
      <c r="C304" s="294"/>
      <c r="D304" s="294"/>
      <c r="E304" s="295"/>
      <c r="F304" s="295"/>
      <c r="G304" s="296"/>
      <c r="H304" s="297"/>
      <c r="I304" s="1035"/>
      <c r="J304" s="1035"/>
      <c r="K304" s="1035"/>
      <c r="L304" s="1035"/>
      <c r="M304" s="299"/>
    </row>
    <row r="305" spans="2:13" ht="15.6">
      <c r="B305" s="301"/>
      <c r="C305" s="302"/>
      <c r="D305" s="302"/>
      <c r="E305" s="302"/>
      <c r="F305" s="302"/>
      <c r="G305" s="302"/>
      <c r="H305" s="303"/>
      <c r="I305" s="302"/>
      <c r="J305" s="302"/>
      <c r="K305" s="302"/>
      <c r="L305" s="302"/>
      <c r="M305" s="304"/>
    </row>
    <row r="306" spans="2:13" ht="16.2" thickBot="1">
      <c r="B306" s="305"/>
      <c r="C306" s="306"/>
      <c r="D306" s="306"/>
      <c r="E306" s="306"/>
      <c r="F306" s="306"/>
      <c r="G306" s="306"/>
      <c r="H306" s="307"/>
      <c r="I306" s="306"/>
      <c r="J306" s="306"/>
      <c r="K306" s="306"/>
      <c r="L306" s="306"/>
      <c r="M306" s="308"/>
    </row>
    <row r="307" spans="2:13">
      <c r="B307" s="1036"/>
      <c r="C307" s="1037"/>
      <c r="D307" s="1037"/>
      <c r="E307" s="1037"/>
      <c r="F307" s="1037"/>
      <c r="G307" s="1037"/>
      <c r="H307" s="1037"/>
      <c r="I307" s="1037"/>
      <c r="J307" s="1037"/>
      <c r="K307" s="1037"/>
      <c r="L307" s="1037"/>
      <c r="M307" s="1038"/>
    </row>
    <row r="308" spans="2:13">
      <c r="B308" s="1039"/>
      <c r="C308" s="1040"/>
      <c r="D308" s="1040"/>
      <c r="E308" s="1040"/>
      <c r="F308" s="1040"/>
      <c r="G308" s="1040"/>
      <c r="H308" s="1040"/>
      <c r="I308" s="1040"/>
      <c r="J308" s="1040"/>
      <c r="K308" s="1040"/>
      <c r="L308" s="1040"/>
      <c r="M308" s="1041"/>
    </row>
    <row r="309" spans="2:13">
      <c r="B309" s="1039"/>
      <c r="C309" s="1040"/>
      <c r="D309" s="1040"/>
      <c r="E309" s="1040"/>
      <c r="F309" s="1040"/>
      <c r="G309" s="1040"/>
      <c r="H309" s="1040"/>
      <c r="I309" s="1040"/>
      <c r="J309" s="1040"/>
      <c r="K309" s="1040"/>
      <c r="L309" s="1040"/>
      <c r="M309" s="1041"/>
    </row>
    <row r="310" spans="2:13">
      <c r="B310" s="1039"/>
      <c r="C310" s="1040"/>
      <c r="D310" s="1040"/>
      <c r="E310" s="1040"/>
      <c r="F310" s="1040"/>
      <c r="G310" s="1040"/>
      <c r="H310" s="1040"/>
      <c r="I310" s="1040"/>
      <c r="J310" s="1040"/>
      <c r="K310" s="1040"/>
      <c r="L310" s="1040"/>
      <c r="M310" s="1041"/>
    </row>
    <row r="311" spans="2:13" ht="19.5" customHeight="1" thickBot="1">
      <c r="B311" s="1042"/>
      <c r="C311" s="1043"/>
      <c r="D311" s="1043"/>
      <c r="E311" s="1043"/>
      <c r="F311" s="1043"/>
      <c r="G311" s="1043"/>
      <c r="H311" s="1043"/>
      <c r="I311" s="1043"/>
      <c r="J311" s="1043"/>
      <c r="K311" s="1043"/>
      <c r="L311" s="1043"/>
      <c r="M311" s="1044"/>
    </row>
    <row r="312" spans="2:13" ht="24" customHeight="1">
      <c r="B312" s="1000"/>
      <c r="C312" s="1001"/>
      <c r="D312" s="1001"/>
      <c r="E312" s="1001"/>
      <c r="F312" s="1001"/>
      <c r="G312" s="1001"/>
      <c r="H312" s="1001"/>
      <c r="I312" s="1001"/>
      <c r="J312" s="1001"/>
      <c r="K312" s="1001"/>
      <c r="L312" s="1001"/>
      <c r="M312" s="1002"/>
    </row>
    <row r="313" spans="2:13" ht="40.5" customHeight="1">
      <c r="B313" s="1003"/>
      <c r="C313" s="1004"/>
      <c r="D313" s="1004"/>
      <c r="E313" s="1004"/>
      <c r="F313" s="1004"/>
      <c r="G313" s="1004"/>
      <c r="H313" s="1004"/>
      <c r="I313" s="1004"/>
      <c r="J313" s="1004"/>
      <c r="K313" s="1004"/>
      <c r="L313" s="1004"/>
      <c r="M313" s="1005"/>
    </row>
    <row r="314" spans="2:13" ht="37.950000000000003" customHeight="1" thickBot="1">
      <c r="B314" s="1006"/>
      <c r="C314" s="1007"/>
      <c r="D314" s="1007"/>
      <c r="E314" s="1007"/>
      <c r="F314" s="1007"/>
      <c r="G314" s="1007"/>
      <c r="H314" s="1007"/>
      <c r="I314" s="1007"/>
      <c r="J314" s="1007"/>
      <c r="K314" s="1007"/>
      <c r="L314" s="1007"/>
      <c r="M314" s="1008"/>
    </row>
    <row r="315" spans="2:13" ht="15" thickBot="1">
      <c r="B315" s="1009" t="s">
        <v>106</v>
      </c>
      <c r="C315" s="1010"/>
      <c r="D315" s="1010"/>
      <c r="E315" s="1010"/>
      <c r="F315" s="1010"/>
      <c r="G315" s="1010"/>
      <c r="H315" s="1010"/>
      <c r="I315" s="1010"/>
      <c r="J315" s="1010"/>
      <c r="K315" s="1010"/>
      <c r="L315" s="1010"/>
      <c r="M315" s="1011"/>
    </row>
    <row r="316" spans="2:13" ht="15" customHeight="1">
      <c r="B316" s="1012" t="str">
        <f>$B$5</f>
        <v xml:space="preserve"> OBJETO: OPTIMIZACION DEL SISTEMA DE ALCANTARILLADO SANITARIO  LA CARRERA 5 ENTRE CALLE 3 Y 4 DEL MUNICIPIO DE CUBARÁ</v>
      </c>
      <c r="C316" s="1013"/>
      <c r="D316" s="1013"/>
      <c r="E316" s="1013"/>
      <c r="F316" s="1013"/>
      <c r="G316" s="1013"/>
      <c r="H316" s="1013"/>
      <c r="I316" s="1013"/>
      <c r="J316" s="1013"/>
      <c r="K316" s="1013"/>
      <c r="L316" s="1013"/>
      <c r="M316" s="1014"/>
    </row>
    <row r="317" spans="2:13" ht="15.75" customHeight="1" thickBot="1">
      <c r="B317" s="1015"/>
      <c r="C317" s="1016"/>
      <c r="D317" s="1016"/>
      <c r="E317" s="1016"/>
      <c r="F317" s="1016"/>
      <c r="G317" s="1016"/>
      <c r="H317" s="1016"/>
      <c r="I317" s="1016"/>
      <c r="J317" s="1016"/>
      <c r="K317" s="1016"/>
      <c r="L317" s="1016"/>
      <c r="M317" s="1017"/>
    </row>
    <row r="318" spans="2:13" ht="21.6" thickBot="1">
      <c r="B318" s="1018" t="s">
        <v>108</v>
      </c>
      <c r="C318" s="1019"/>
      <c r="D318" s="1019"/>
      <c r="E318" s="1019"/>
      <c r="F318" s="1019"/>
      <c r="G318" s="1019"/>
      <c r="H318" s="1019"/>
      <c r="I318" s="1019"/>
      <c r="J318" s="1019"/>
      <c r="K318" s="1019"/>
      <c r="L318" s="1019"/>
      <c r="M318" s="1020"/>
    </row>
    <row r="319" spans="2:13" ht="15" thickBot="1">
      <c r="B319" s="278" t="s">
        <v>50</v>
      </c>
      <c r="C319" s="1021" t="s">
        <v>97</v>
      </c>
      <c r="D319" s="1022"/>
      <c r="E319" s="1022"/>
      <c r="F319" s="1023"/>
      <c r="G319" s="1027" t="s">
        <v>109</v>
      </c>
      <c r="H319" s="1029" t="s">
        <v>110</v>
      </c>
      <c r="I319" s="1030"/>
      <c r="J319" s="1030"/>
      <c r="K319" s="1030"/>
      <c r="L319" s="1030"/>
      <c r="M319" s="1031"/>
    </row>
    <row r="320" spans="2:13" ht="30" customHeight="1" thickBot="1">
      <c r="B320" s="279">
        <v>10</v>
      </c>
      <c r="C320" s="1024"/>
      <c r="D320" s="1025"/>
      <c r="E320" s="1025"/>
      <c r="F320" s="1026"/>
      <c r="G320" s="1028"/>
      <c r="H320" s="280" t="s">
        <v>92</v>
      </c>
      <c r="I320" s="1032"/>
      <c r="J320" s="1033"/>
      <c r="K320" s="1033"/>
      <c r="L320" s="1033"/>
      <c r="M320" s="1034"/>
    </row>
    <row r="321" spans="2:16">
      <c r="B321" s="1045"/>
      <c r="C321" s="1046"/>
      <c r="D321" s="1046"/>
      <c r="E321" s="1046"/>
      <c r="F321" s="1047"/>
      <c r="G321" s="1054" t="s">
        <v>111</v>
      </c>
      <c r="H321" s="1056" t="s">
        <v>112</v>
      </c>
      <c r="I321" s="1057"/>
      <c r="J321" s="1058"/>
      <c r="K321" s="1059" t="s">
        <v>151</v>
      </c>
      <c r="L321" s="1061" t="s">
        <v>13</v>
      </c>
      <c r="M321" s="1059" t="s">
        <v>114</v>
      </c>
    </row>
    <row r="322" spans="2:16" ht="15" thickBot="1">
      <c r="B322" s="1048"/>
      <c r="C322" s="1049"/>
      <c r="D322" s="1049"/>
      <c r="E322" s="1049"/>
      <c r="F322" s="1050"/>
      <c r="G322" s="1055"/>
      <c r="H322" s="281" t="s">
        <v>115</v>
      </c>
      <c r="I322" s="282" t="s">
        <v>116</v>
      </c>
      <c r="J322" s="283" t="s">
        <v>152</v>
      </c>
      <c r="K322" s="1060"/>
      <c r="L322" s="1062"/>
      <c r="M322" s="1060"/>
    </row>
    <row r="323" spans="2:16" ht="22.8">
      <c r="B323" s="1048"/>
      <c r="C323" s="1049"/>
      <c r="D323" s="1049"/>
      <c r="E323" s="1049"/>
      <c r="F323" s="1049"/>
      <c r="G323" s="284" t="s">
        <v>118</v>
      </c>
      <c r="H323" s="285">
        <v>51.75</v>
      </c>
      <c r="I323" s="290"/>
      <c r="J323" s="290"/>
      <c r="K323" s="285">
        <f>0.34-0.032</f>
        <v>0.30800000000000005</v>
      </c>
      <c r="L323" s="285"/>
      <c r="M323" s="285">
        <f>+K323*H323</f>
        <v>15.939000000000002</v>
      </c>
      <c r="N323" s="312"/>
      <c r="O323" s="312"/>
      <c r="P323" s="312"/>
    </row>
    <row r="324" spans="2:16">
      <c r="B324" s="1048"/>
      <c r="C324" s="1049"/>
      <c r="D324" s="1049"/>
      <c r="E324" s="1049"/>
      <c r="F324" s="1049"/>
      <c r="G324" s="284" t="s">
        <v>119</v>
      </c>
      <c r="H324" s="285">
        <v>27.04</v>
      </c>
      <c r="I324" s="290"/>
      <c r="J324" s="290"/>
      <c r="K324" s="285">
        <f t="shared" ref="K324:K329" si="13">0.34-0.032</f>
        <v>0.30800000000000005</v>
      </c>
      <c r="L324" s="285"/>
      <c r="M324" s="285">
        <f t="shared" ref="M324:M330" si="14">+K324*H324</f>
        <v>8.3283200000000015</v>
      </c>
      <c r="N324" s="312"/>
      <c r="O324" s="312"/>
      <c r="P324" s="312"/>
    </row>
    <row r="325" spans="2:16">
      <c r="B325" s="1048"/>
      <c r="C325" s="1049"/>
      <c r="D325" s="1049"/>
      <c r="E325" s="1049"/>
      <c r="F325" s="1049"/>
      <c r="G325" s="284" t="s">
        <v>120</v>
      </c>
      <c r="H325" s="285">
        <v>62.89</v>
      </c>
      <c r="I325" s="290"/>
      <c r="J325" s="290"/>
      <c r="K325" s="285">
        <f t="shared" si="13"/>
        <v>0.30800000000000005</v>
      </c>
      <c r="L325" s="285"/>
      <c r="M325" s="285">
        <f>+K325*H325</f>
        <v>19.370120000000004</v>
      </c>
      <c r="N325" s="312"/>
      <c r="O325" s="312"/>
      <c r="P325" s="312"/>
    </row>
    <row r="326" spans="2:16">
      <c r="B326" s="1048"/>
      <c r="C326" s="1049"/>
      <c r="D326" s="1049"/>
      <c r="E326" s="1049"/>
      <c r="F326" s="1049"/>
      <c r="G326" s="284" t="s">
        <v>121</v>
      </c>
      <c r="H326" s="285">
        <v>80.89</v>
      </c>
      <c r="I326" s="290"/>
      <c r="J326" s="290"/>
      <c r="K326" s="285">
        <f t="shared" si="13"/>
        <v>0.30800000000000005</v>
      </c>
      <c r="L326" s="285"/>
      <c r="M326" s="285">
        <f t="shared" si="14"/>
        <v>24.914120000000004</v>
      </c>
      <c r="N326" s="312"/>
      <c r="O326" s="312"/>
      <c r="P326" s="312"/>
    </row>
    <row r="327" spans="2:16">
      <c r="B327" s="1048"/>
      <c r="C327" s="1049"/>
      <c r="D327" s="1049"/>
      <c r="E327" s="1049"/>
      <c r="F327" s="1049"/>
      <c r="G327" s="288" t="s">
        <v>122</v>
      </c>
      <c r="H327" s="285">
        <v>48.53</v>
      </c>
      <c r="I327" s="290"/>
      <c r="J327" s="290"/>
      <c r="K327" s="285">
        <f t="shared" si="13"/>
        <v>0.30800000000000005</v>
      </c>
      <c r="L327" s="285"/>
      <c r="M327" s="285">
        <f t="shared" si="14"/>
        <v>14.947240000000003</v>
      </c>
      <c r="N327" s="312"/>
      <c r="O327" s="312"/>
      <c r="P327" s="312"/>
    </row>
    <row r="328" spans="2:16">
      <c r="B328" s="1048"/>
      <c r="C328" s="1049"/>
      <c r="D328" s="1049"/>
      <c r="E328" s="1049"/>
      <c r="F328" s="1049"/>
      <c r="G328" s="288" t="s">
        <v>141</v>
      </c>
      <c r="H328" s="290">
        <v>36.659999999999997</v>
      </c>
      <c r="I328" s="290"/>
      <c r="J328" s="290"/>
      <c r="K328" s="285">
        <f t="shared" si="13"/>
        <v>0.30800000000000005</v>
      </c>
      <c r="L328" s="286"/>
      <c r="M328" s="285">
        <f t="shared" si="14"/>
        <v>11.29128</v>
      </c>
      <c r="N328" s="312"/>
      <c r="O328" s="312"/>
      <c r="P328" s="312"/>
    </row>
    <row r="329" spans="2:16">
      <c r="B329" s="1048"/>
      <c r="C329" s="1049"/>
      <c r="D329" s="1049"/>
      <c r="E329" s="1049"/>
      <c r="F329" s="1049"/>
      <c r="G329" s="288" t="s">
        <v>123</v>
      </c>
      <c r="H329" s="285">
        <v>49.95</v>
      </c>
      <c r="I329" s="290"/>
      <c r="J329" s="290"/>
      <c r="K329" s="285">
        <f t="shared" si="13"/>
        <v>0.30800000000000005</v>
      </c>
      <c r="L329" s="286"/>
      <c r="M329" s="285">
        <f t="shared" si="14"/>
        <v>15.384600000000004</v>
      </c>
      <c r="N329" s="312"/>
      <c r="O329" s="312"/>
      <c r="P329" s="312"/>
    </row>
    <row r="330" spans="2:16">
      <c r="B330" s="1048"/>
      <c r="C330" s="1049"/>
      <c r="D330" s="1049"/>
      <c r="E330" s="1049"/>
      <c r="F330" s="1049"/>
      <c r="G330" s="288" t="s">
        <v>153</v>
      </c>
      <c r="H330" s="285">
        <f>+M19+M20+M21+M22+M23+M24+M25+M26</f>
        <v>30.54</v>
      </c>
      <c r="I330" s="290"/>
      <c r="J330" s="290"/>
      <c r="K330" s="285">
        <f>0.12-0.018</f>
        <v>0.10199999999999999</v>
      </c>
      <c r="L330" s="286"/>
      <c r="M330" s="285">
        <f t="shared" si="14"/>
        <v>3.1150799999999998</v>
      </c>
      <c r="N330" s="341"/>
      <c r="O330" s="312"/>
      <c r="P330" s="336"/>
    </row>
    <row r="331" spans="2:16">
      <c r="B331" s="1048"/>
      <c r="C331" s="1049"/>
      <c r="D331" s="1049"/>
      <c r="E331" s="1049"/>
      <c r="F331" s="1049"/>
      <c r="G331" s="321"/>
      <c r="H331" s="285"/>
      <c r="I331" s="285"/>
      <c r="J331" s="285"/>
      <c r="K331" s="285"/>
      <c r="L331" s="286"/>
      <c r="M331" s="291"/>
    </row>
    <row r="332" spans="2:16" ht="16.2" thickBot="1">
      <c r="B332" s="1051"/>
      <c r="C332" s="1052"/>
      <c r="D332" s="1052"/>
      <c r="E332" s="1052"/>
      <c r="F332" s="1052"/>
      <c r="G332" s="1063" t="s">
        <v>132</v>
      </c>
      <c r="H332" s="1064"/>
      <c r="I332" s="1064"/>
      <c r="J332" s="1064"/>
      <c r="K332" s="1064"/>
      <c r="L332" s="1065"/>
      <c r="M332" s="292">
        <f>ROUND(SUM(M323:M331),2)</f>
        <v>113.29</v>
      </c>
    </row>
    <row r="333" spans="2:16">
      <c r="B333" s="300"/>
      <c r="C333" s="294"/>
      <c r="D333" s="294"/>
      <c r="E333" s="295"/>
      <c r="F333" s="295"/>
      <c r="G333" s="296"/>
      <c r="H333" s="297"/>
      <c r="I333" s="298"/>
      <c r="J333" s="298"/>
      <c r="K333" s="298"/>
      <c r="L333" s="298"/>
      <c r="M333" s="299"/>
    </row>
    <row r="334" spans="2:16">
      <c r="B334" s="293"/>
      <c r="C334" s="294"/>
      <c r="D334" s="294"/>
      <c r="E334" s="295"/>
      <c r="F334" s="295"/>
      <c r="G334" s="296"/>
      <c r="H334" s="297"/>
      <c r="I334" s="298"/>
      <c r="J334" s="298"/>
      <c r="K334" s="298"/>
      <c r="L334" s="298"/>
      <c r="M334" s="299"/>
    </row>
    <row r="335" spans="2:16">
      <c r="B335" s="293"/>
      <c r="C335" s="294"/>
      <c r="D335" s="294"/>
      <c r="E335" s="295"/>
      <c r="F335" s="295"/>
      <c r="G335" s="296"/>
      <c r="H335" s="297"/>
      <c r="I335" s="1035"/>
      <c r="J335" s="1035"/>
      <c r="K335" s="1035"/>
      <c r="L335" s="1035"/>
      <c r="M335" s="299"/>
    </row>
    <row r="336" spans="2:16" ht="15.6">
      <c r="B336" s="301"/>
      <c r="C336" s="302"/>
      <c r="D336" s="302"/>
      <c r="E336" s="302"/>
      <c r="F336" s="302"/>
      <c r="G336" s="302"/>
      <c r="H336" s="303"/>
      <c r="I336" s="302"/>
      <c r="J336" s="302"/>
      <c r="K336" s="302"/>
      <c r="L336" s="302"/>
      <c r="M336" s="304"/>
    </row>
    <row r="337" spans="2:13" ht="16.2" thickBot="1">
      <c r="B337" s="305"/>
      <c r="C337" s="306"/>
      <c r="D337" s="306"/>
      <c r="E337" s="306"/>
      <c r="F337" s="306"/>
      <c r="G337" s="306"/>
      <c r="H337" s="307"/>
      <c r="I337" s="306"/>
      <c r="J337" s="306"/>
      <c r="K337" s="306"/>
      <c r="L337" s="306"/>
      <c r="M337" s="308"/>
    </row>
    <row r="338" spans="2:13">
      <c r="B338" s="1066"/>
      <c r="C338" s="1067"/>
      <c r="D338" s="1067"/>
      <c r="E338" s="1067"/>
      <c r="F338" s="1067"/>
      <c r="G338" s="1067"/>
      <c r="H338" s="1067"/>
      <c r="I338" s="1067"/>
      <c r="J338" s="1067"/>
      <c r="K338" s="1067"/>
      <c r="L338" s="1067"/>
      <c r="M338" s="1068"/>
    </row>
    <row r="339" spans="2:13">
      <c r="B339" s="1069"/>
      <c r="C339" s="1070"/>
      <c r="D339" s="1070"/>
      <c r="E339" s="1070"/>
      <c r="F339" s="1070"/>
      <c r="G339" s="1070"/>
      <c r="H339" s="1070"/>
      <c r="I339" s="1070"/>
      <c r="J339" s="1070"/>
      <c r="K339" s="1070"/>
      <c r="L339" s="1070"/>
      <c r="M339" s="1071"/>
    </row>
    <row r="340" spans="2:13">
      <c r="B340" s="1069"/>
      <c r="C340" s="1070"/>
      <c r="D340" s="1070"/>
      <c r="E340" s="1070"/>
      <c r="F340" s="1070"/>
      <c r="G340" s="1070"/>
      <c r="H340" s="1070"/>
      <c r="I340" s="1070"/>
      <c r="J340" s="1070"/>
      <c r="K340" s="1070"/>
      <c r="L340" s="1070"/>
      <c r="M340" s="1071"/>
    </row>
    <row r="341" spans="2:13">
      <c r="B341" s="1069"/>
      <c r="C341" s="1070"/>
      <c r="D341" s="1070"/>
      <c r="E341" s="1070"/>
      <c r="F341" s="1070"/>
      <c r="G341" s="1070"/>
      <c r="H341" s="1070"/>
      <c r="I341" s="1070"/>
      <c r="J341" s="1070"/>
      <c r="K341" s="1070"/>
      <c r="L341" s="1070"/>
      <c r="M341" s="1071"/>
    </row>
    <row r="342" spans="2:13" ht="19.5" customHeight="1" thickBot="1">
      <c r="B342" s="1072"/>
      <c r="C342" s="1073"/>
      <c r="D342" s="1073"/>
      <c r="E342" s="1073"/>
      <c r="F342" s="1073"/>
      <c r="G342" s="1073"/>
      <c r="H342" s="1073"/>
      <c r="I342" s="1073"/>
      <c r="J342" s="1073"/>
      <c r="K342" s="1073"/>
      <c r="L342" s="1073"/>
      <c r="M342" s="1074"/>
    </row>
    <row r="343" spans="2:13" ht="23.4" customHeight="1">
      <c r="B343" s="1000"/>
      <c r="C343" s="1001"/>
      <c r="D343" s="1001"/>
      <c r="E343" s="1001"/>
      <c r="F343" s="1001"/>
      <c r="G343" s="1001"/>
      <c r="H343" s="1001"/>
      <c r="I343" s="1001"/>
      <c r="J343" s="1001"/>
      <c r="K343" s="1001"/>
      <c r="L343" s="1001"/>
      <c r="M343" s="1002"/>
    </row>
    <row r="344" spans="2:13" ht="32.25" customHeight="1">
      <c r="B344" s="1003"/>
      <c r="C344" s="1004"/>
      <c r="D344" s="1004"/>
      <c r="E344" s="1004"/>
      <c r="F344" s="1004"/>
      <c r="G344" s="1004"/>
      <c r="H344" s="1004"/>
      <c r="I344" s="1004"/>
      <c r="J344" s="1004"/>
      <c r="K344" s="1004"/>
      <c r="L344" s="1004"/>
      <c r="M344" s="1005"/>
    </row>
    <row r="345" spans="2:13" ht="41.4" customHeight="1" thickBot="1">
      <c r="B345" s="1006"/>
      <c r="C345" s="1007"/>
      <c r="D345" s="1007"/>
      <c r="E345" s="1007"/>
      <c r="F345" s="1007"/>
      <c r="G345" s="1007"/>
      <c r="H345" s="1007"/>
      <c r="I345" s="1007"/>
      <c r="J345" s="1007"/>
      <c r="K345" s="1007"/>
      <c r="L345" s="1007"/>
      <c r="M345" s="1008"/>
    </row>
    <row r="346" spans="2:13" ht="15" thickBot="1">
      <c r="B346" s="1009" t="s">
        <v>106</v>
      </c>
      <c r="C346" s="1010"/>
      <c r="D346" s="1010"/>
      <c r="E346" s="1010"/>
      <c r="F346" s="1010"/>
      <c r="G346" s="1010"/>
      <c r="H346" s="1010"/>
      <c r="I346" s="1010"/>
      <c r="J346" s="1010"/>
      <c r="K346" s="1010"/>
      <c r="L346" s="1010"/>
      <c r="M346" s="1011"/>
    </row>
    <row r="347" spans="2:13" ht="15" customHeight="1">
      <c r="B347" s="1012" t="str">
        <f>$B$5</f>
        <v xml:space="preserve"> OBJETO: OPTIMIZACION DEL SISTEMA DE ALCANTARILLADO SANITARIO  LA CARRERA 5 ENTRE CALLE 3 Y 4 DEL MUNICIPIO DE CUBARÁ</v>
      </c>
      <c r="C347" s="1013"/>
      <c r="D347" s="1013"/>
      <c r="E347" s="1013"/>
      <c r="F347" s="1013"/>
      <c r="G347" s="1013"/>
      <c r="H347" s="1013"/>
      <c r="I347" s="1013"/>
      <c r="J347" s="1013"/>
      <c r="K347" s="1013"/>
      <c r="L347" s="1013"/>
      <c r="M347" s="1014"/>
    </row>
    <row r="348" spans="2:13" ht="15.75" customHeight="1" thickBot="1">
      <c r="B348" s="1015"/>
      <c r="C348" s="1016"/>
      <c r="D348" s="1016"/>
      <c r="E348" s="1016"/>
      <c r="F348" s="1016"/>
      <c r="G348" s="1016"/>
      <c r="H348" s="1016"/>
      <c r="I348" s="1016"/>
      <c r="J348" s="1016"/>
      <c r="K348" s="1016"/>
      <c r="L348" s="1016"/>
      <c r="M348" s="1017"/>
    </row>
    <row r="349" spans="2:13" ht="21.6" thickBot="1">
      <c r="B349" s="1018" t="s">
        <v>108</v>
      </c>
      <c r="C349" s="1019"/>
      <c r="D349" s="1019"/>
      <c r="E349" s="1019"/>
      <c r="F349" s="1019"/>
      <c r="G349" s="1019"/>
      <c r="H349" s="1019"/>
      <c r="I349" s="1019"/>
      <c r="J349" s="1019"/>
      <c r="K349" s="1019"/>
      <c r="L349" s="1019"/>
      <c r="M349" s="1020"/>
    </row>
    <row r="350" spans="2:13" ht="15" thickBot="1">
      <c r="B350" s="278" t="s">
        <v>50</v>
      </c>
      <c r="C350" s="1021" t="s">
        <v>98</v>
      </c>
      <c r="D350" s="1022"/>
      <c r="E350" s="1022"/>
      <c r="F350" s="1023"/>
      <c r="G350" s="1027" t="s">
        <v>109</v>
      </c>
      <c r="H350" s="1029" t="s">
        <v>110</v>
      </c>
      <c r="I350" s="1030"/>
      <c r="J350" s="1030"/>
      <c r="K350" s="1030"/>
      <c r="L350" s="1030"/>
      <c r="M350" s="1031"/>
    </row>
    <row r="351" spans="2:13" ht="15" thickBot="1">
      <c r="B351" s="279">
        <v>11</v>
      </c>
      <c r="C351" s="1024"/>
      <c r="D351" s="1025"/>
      <c r="E351" s="1025"/>
      <c r="F351" s="1026"/>
      <c r="G351" s="1028"/>
      <c r="H351" s="280" t="s">
        <v>95</v>
      </c>
      <c r="I351" s="1032"/>
      <c r="J351" s="1033"/>
      <c r="K351" s="1033"/>
      <c r="L351" s="1033"/>
      <c r="M351" s="1034"/>
    </row>
    <row r="352" spans="2:13">
      <c r="B352" s="1045"/>
      <c r="C352" s="1046"/>
      <c r="D352" s="1046"/>
      <c r="E352" s="1046"/>
      <c r="F352" s="1047"/>
      <c r="G352" s="1054" t="s">
        <v>111</v>
      </c>
      <c r="H352" s="1056" t="s">
        <v>112</v>
      </c>
      <c r="I352" s="1057"/>
      <c r="J352" s="1058"/>
      <c r="K352" s="1059" t="s">
        <v>113</v>
      </c>
      <c r="L352" s="1061" t="s">
        <v>13</v>
      </c>
      <c r="M352" s="1059" t="s">
        <v>114</v>
      </c>
    </row>
    <row r="353" spans="2:13" ht="15" thickBot="1">
      <c r="B353" s="1048"/>
      <c r="C353" s="1049"/>
      <c r="D353" s="1049"/>
      <c r="E353" s="1049"/>
      <c r="F353" s="1050"/>
      <c r="G353" s="1055"/>
      <c r="H353" s="281" t="s">
        <v>115</v>
      </c>
      <c r="I353" s="282" t="s">
        <v>116</v>
      </c>
      <c r="J353" s="283" t="s">
        <v>117</v>
      </c>
      <c r="K353" s="1060"/>
      <c r="L353" s="1062"/>
      <c r="M353" s="1060"/>
    </row>
    <row r="354" spans="2:13">
      <c r="B354" s="1048"/>
      <c r="C354" s="1049"/>
      <c r="D354" s="1049"/>
      <c r="E354" s="1049"/>
      <c r="F354" s="1050"/>
      <c r="G354" s="309" t="s">
        <v>154</v>
      </c>
      <c r="H354" s="285"/>
      <c r="I354" s="286"/>
      <c r="J354" s="285"/>
      <c r="K354" s="285"/>
      <c r="L354" s="286">
        <v>14</v>
      </c>
      <c r="M354" s="287">
        <f>L354</f>
        <v>14</v>
      </c>
    </row>
    <row r="355" spans="2:13">
      <c r="B355" s="1048"/>
      <c r="C355" s="1049"/>
      <c r="D355" s="1049"/>
      <c r="E355" s="1049"/>
      <c r="F355" s="1050"/>
      <c r="G355" s="309" t="s">
        <v>155</v>
      </c>
      <c r="H355" s="285"/>
      <c r="I355" s="285"/>
      <c r="J355" s="285"/>
      <c r="K355" s="285"/>
      <c r="L355" s="286">
        <v>114</v>
      </c>
      <c r="M355" s="291">
        <f>L355</f>
        <v>114</v>
      </c>
    </row>
    <row r="356" spans="2:13">
      <c r="B356" s="1048"/>
      <c r="C356" s="1049"/>
      <c r="D356" s="1049"/>
      <c r="E356" s="1049"/>
      <c r="F356" s="1050"/>
      <c r="G356" s="320"/>
      <c r="H356" s="285"/>
      <c r="I356" s="285"/>
      <c r="J356" s="285"/>
      <c r="K356" s="285"/>
      <c r="L356" s="286"/>
      <c r="M356" s="291"/>
    </row>
    <row r="357" spans="2:13">
      <c r="B357" s="1048"/>
      <c r="C357" s="1049"/>
      <c r="D357" s="1049"/>
      <c r="E357" s="1049"/>
      <c r="F357" s="1050"/>
      <c r="G357" s="320"/>
      <c r="H357" s="285"/>
      <c r="I357" s="285"/>
      <c r="J357" s="289"/>
      <c r="K357" s="285"/>
      <c r="L357" s="286"/>
      <c r="M357" s="291"/>
    </row>
    <row r="358" spans="2:13">
      <c r="B358" s="1048"/>
      <c r="C358" s="1049"/>
      <c r="D358" s="1049"/>
      <c r="E358" s="1049"/>
      <c r="F358" s="1050"/>
      <c r="G358" s="321"/>
      <c r="H358" s="285"/>
      <c r="I358" s="285"/>
      <c r="J358" s="285"/>
      <c r="K358" s="285"/>
      <c r="L358" s="286"/>
      <c r="M358" s="291"/>
    </row>
    <row r="359" spans="2:13">
      <c r="B359" s="1048"/>
      <c r="C359" s="1049"/>
      <c r="D359" s="1049"/>
      <c r="E359" s="1049"/>
      <c r="F359" s="1050"/>
      <c r="G359" s="321"/>
      <c r="H359" s="285"/>
      <c r="I359" s="285"/>
      <c r="J359" s="285"/>
      <c r="K359" s="285"/>
      <c r="L359" s="286"/>
      <c r="M359" s="291"/>
    </row>
    <row r="360" spans="2:13" ht="16.2" thickBot="1">
      <c r="B360" s="1051"/>
      <c r="C360" s="1052"/>
      <c r="D360" s="1052"/>
      <c r="E360" s="1052"/>
      <c r="F360" s="1053"/>
      <c r="G360" s="1063" t="s">
        <v>132</v>
      </c>
      <c r="H360" s="1064"/>
      <c r="I360" s="1064"/>
      <c r="J360" s="1064"/>
      <c r="K360" s="1064"/>
      <c r="L360" s="1065"/>
      <c r="M360" s="292">
        <f>ROUND(SUM(M354:M359),2)</f>
        <v>128</v>
      </c>
    </row>
    <row r="361" spans="2:13">
      <c r="B361" s="300"/>
      <c r="C361" s="297"/>
      <c r="D361" s="297"/>
      <c r="E361" s="297"/>
      <c r="F361" s="297"/>
      <c r="G361" s="297"/>
      <c r="H361" s="297"/>
      <c r="I361" s="297"/>
      <c r="J361" s="297"/>
      <c r="K361" s="297"/>
      <c r="L361" s="297"/>
      <c r="M361" s="299"/>
    </row>
    <row r="362" spans="2:13">
      <c r="B362" s="300"/>
      <c r="C362" s="297"/>
      <c r="D362" s="297"/>
      <c r="E362" s="297"/>
      <c r="F362" s="297"/>
      <c r="G362" s="297"/>
      <c r="H362" s="297"/>
      <c r="I362" s="297"/>
      <c r="J362" s="297"/>
      <c r="K362" s="297"/>
      <c r="L362" s="297"/>
      <c r="M362" s="299"/>
    </row>
    <row r="363" spans="2:13">
      <c r="B363" s="300"/>
      <c r="C363" s="294"/>
      <c r="D363" s="294"/>
      <c r="E363" s="295"/>
      <c r="F363" s="295"/>
      <c r="G363" s="296"/>
      <c r="H363" s="297"/>
      <c r="I363" s="298"/>
      <c r="J363" s="298"/>
      <c r="K363" s="298"/>
      <c r="L363" s="298"/>
      <c r="M363" s="299"/>
    </row>
    <row r="364" spans="2:13">
      <c r="B364" s="293"/>
      <c r="C364" s="294"/>
      <c r="D364" s="294"/>
      <c r="E364" s="295"/>
      <c r="F364" s="295"/>
      <c r="G364" s="296"/>
      <c r="H364" s="297"/>
      <c r="I364" s="298"/>
      <c r="J364" s="298"/>
      <c r="K364" s="298"/>
      <c r="L364" s="298"/>
      <c r="M364" s="299"/>
    </row>
    <row r="365" spans="2:13">
      <c r="B365" s="293"/>
      <c r="C365" s="294"/>
      <c r="D365" s="294"/>
      <c r="E365" s="295"/>
      <c r="F365" s="295"/>
      <c r="G365" s="296"/>
      <c r="H365" s="297"/>
      <c r="I365" s="1035"/>
      <c r="J365" s="1035"/>
      <c r="K365" s="1035"/>
      <c r="L365" s="1035"/>
      <c r="M365" s="299"/>
    </row>
    <row r="366" spans="2:13" ht="15.6">
      <c r="B366" s="301"/>
      <c r="C366" s="302"/>
      <c r="D366" s="302"/>
      <c r="E366" s="302"/>
      <c r="F366" s="302"/>
      <c r="G366" s="302"/>
      <c r="H366" s="303"/>
      <c r="I366" s="302"/>
      <c r="J366" s="302"/>
      <c r="K366" s="302"/>
      <c r="L366" s="302"/>
      <c r="M366" s="304"/>
    </row>
    <row r="367" spans="2:13" ht="16.2" thickBot="1">
      <c r="B367" s="305"/>
      <c r="C367" s="306"/>
      <c r="D367" s="306"/>
      <c r="E367" s="306"/>
      <c r="F367" s="306"/>
      <c r="G367" s="306"/>
      <c r="H367" s="307"/>
      <c r="I367" s="306"/>
      <c r="J367" s="306"/>
      <c r="K367" s="306"/>
      <c r="L367" s="306"/>
      <c r="M367" s="308"/>
    </row>
    <row r="368" spans="2:13">
      <c r="B368" s="1036"/>
      <c r="C368" s="1037"/>
      <c r="D368" s="1037"/>
      <c r="E368" s="1037"/>
      <c r="F368" s="1037"/>
      <c r="G368" s="1037"/>
      <c r="H368" s="1037"/>
      <c r="I368" s="1037"/>
      <c r="J368" s="1037"/>
      <c r="K368" s="1037"/>
      <c r="L368" s="1037"/>
      <c r="M368" s="1038"/>
    </row>
    <row r="369" spans="2:13">
      <c r="B369" s="1039"/>
      <c r="C369" s="1040"/>
      <c r="D369" s="1040"/>
      <c r="E369" s="1040"/>
      <c r="F369" s="1040"/>
      <c r="G369" s="1040"/>
      <c r="H369" s="1040"/>
      <c r="I369" s="1040"/>
      <c r="J369" s="1040"/>
      <c r="K369" s="1040"/>
      <c r="L369" s="1040"/>
      <c r="M369" s="1041"/>
    </row>
    <row r="370" spans="2:13">
      <c r="B370" s="1039"/>
      <c r="C370" s="1040"/>
      <c r="D370" s="1040"/>
      <c r="E370" s="1040"/>
      <c r="F370" s="1040"/>
      <c r="G370" s="1040"/>
      <c r="H370" s="1040"/>
      <c r="I370" s="1040"/>
      <c r="J370" s="1040"/>
      <c r="K370" s="1040"/>
      <c r="L370" s="1040"/>
      <c r="M370" s="1041"/>
    </row>
    <row r="371" spans="2:13">
      <c r="B371" s="1039"/>
      <c r="C371" s="1040"/>
      <c r="D371" s="1040"/>
      <c r="E371" s="1040"/>
      <c r="F371" s="1040"/>
      <c r="G371" s="1040"/>
      <c r="H371" s="1040"/>
      <c r="I371" s="1040"/>
      <c r="J371" s="1040"/>
      <c r="K371" s="1040"/>
      <c r="L371" s="1040"/>
      <c r="M371" s="1041"/>
    </row>
    <row r="372" spans="2:13" ht="15" thickBot="1">
      <c r="B372" s="1042"/>
      <c r="C372" s="1043"/>
      <c r="D372" s="1043"/>
      <c r="E372" s="1043"/>
      <c r="F372" s="1043"/>
      <c r="G372" s="1043"/>
      <c r="H372" s="1043"/>
      <c r="I372" s="1043"/>
      <c r="J372" s="1043"/>
      <c r="K372" s="1043"/>
      <c r="L372" s="1043"/>
      <c r="M372" s="1044"/>
    </row>
    <row r="373" spans="2:13" ht="23.4" customHeight="1">
      <c r="B373" s="1000"/>
      <c r="C373" s="1001"/>
      <c r="D373" s="1001"/>
      <c r="E373" s="1001"/>
      <c r="F373" s="1001"/>
      <c r="G373" s="1001"/>
      <c r="H373" s="1001"/>
      <c r="I373" s="1001"/>
      <c r="J373" s="1001"/>
      <c r="K373" s="1001"/>
      <c r="L373" s="1001"/>
      <c r="M373" s="1002"/>
    </row>
    <row r="374" spans="2:13" ht="32.25" customHeight="1">
      <c r="B374" s="1003"/>
      <c r="C374" s="1004"/>
      <c r="D374" s="1004"/>
      <c r="E374" s="1004"/>
      <c r="F374" s="1004"/>
      <c r="G374" s="1004"/>
      <c r="H374" s="1004"/>
      <c r="I374" s="1004"/>
      <c r="J374" s="1004"/>
      <c r="K374" s="1004"/>
      <c r="L374" s="1004"/>
      <c r="M374" s="1005"/>
    </row>
    <row r="375" spans="2:13" ht="45.6" customHeight="1" thickBot="1">
      <c r="B375" s="1006"/>
      <c r="C375" s="1007"/>
      <c r="D375" s="1007"/>
      <c r="E375" s="1007"/>
      <c r="F375" s="1007"/>
      <c r="G375" s="1007"/>
      <c r="H375" s="1007"/>
      <c r="I375" s="1007"/>
      <c r="J375" s="1007"/>
      <c r="K375" s="1007"/>
      <c r="L375" s="1007"/>
      <c r="M375" s="1008"/>
    </row>
    <row r="376" spans="2:13" ht="15" thickBot="1">
      <c r="B376" s="1009" t="s">
        <v>106</v>
      </c>
      <c r="C376" s="1010"/>
      <c r="D376" s="1010"/>
      <c r="E376" s="1010"/>
      <c r="F376" s="1010"/>
      <c r="G376" s="1010"/>
      <c r="H376" s="1010"/>
      <c r="I376" s="1010"/>
      <c r="J376" s="1010"/>
      <c r="K376" s="1010"/>
      <c r="L376" s="1010"/>
      <c r="M376" s="1011"/>
    </row>
    <row r="377" spans="2:13" ht="15" customHeight="1">
      <c r="B377" s="1012" t="str">
        <f>$B$5</f>
        <v xml:space="preserve"> OBJETO: OPTIMIZACION DEL SISTEMA DE ALCANTARILLADO SANITARIO  LA CARRERA 5 ENTRE CALLE 3 Y 4 DEL MUNICIPIO DE CUBARÁ</v>
      </c>
      <c r="C377" s="1013"/>
      <c r="D377" s="1013"/>
      <c r="E377" s="1013"/>
      <c r="F377" s="1013"/>
      <c r="G377" s="1013"/>
      <c r="H377" s="1013"/>
      <c r="I377" s="1013"/>
      <c r="J377" s="1013"/>
      <c r="K377" s="1013"/>
      <c r="L377" s="1013"/>
      <c r="M377" s="1014"/>
    </row>
    <row r="378" spans="2:13" ht="15.75" customHeight="1" thickBot="1">
      <c r="B378" s="1015"/>
      <c r="C378" s="1016"/>
      <c r="D378" s="1016"/>
      <c r="E378" s="1016"/>
      <c r="F378" s="1016"/>
      <c r="G378" s="1016"/>
      <c r="H378" s="1016"/>
      <c r="I378" s="1016"/>
      <c r="J378" s="1016"/>
      <c r="K378" s="1016"/>
      <c r="L378" s="1016"/>
      <c r="M378" s="1017"/>
    </row>
    <row r="379" spans="2:13" ht="21.6" thickBot="1">
      <c r="B379" s="1018" t="s">
        <v>108</v>
      </c>
      <c r="C379" s="1019"/>
      <c r="D379" s="1019"/>
      <c r="E379" s="1019"/>
      <c r="F379" s="1019"/>
      <c r="G379" s="1019"/>
      <c r="H379" s="1019"/>
      <c r="I379" s="1019"/>
      <c r="J379" s="1019"/>
      <c r="K379" s="1019"/>
      <c r="L379" s="1019"/>
      <c r="M379" s="1020"/>
    </row>
    <row r="380" spans="2:13" ht="15" thickBot="1">
      <c r="B380" s="278" t="s">
        <v>50</v>
      </c>
      <c r="C380" s="1021" t="s">
        <v>185</v>
      </c>
      <c r="D380" s="1022"/>
      <c r="E380" s="1022"/>
      <c r="F380" s="1023"/>
      <c r="G380" s="1027" t="s">
        <v>109</v>
      </c>
      <c r="H380" s="1029" t="s">
        <v>110</v>
      </c>
      <c r="I380" s="1030"/>
      <c r="J380" s="1030"/>
      <c r="K380" s="1030"/>
      <c r="L380" s="1030"/>
      <c r="M380" s="1031"/>
    </row>
    <row r="381" spans="2:13" ht="15" thickBot="1">
      <c r="B381" s="279">
        <v>12</v>
      </c>
      <c r="C381" s="1024"/>
      <c r="D381" s="1025"/>
      <c r="E381" s="1025"/>
      <c r="F381" s="1026"/>
      <c r="G381" s="1028"/>
      <c r="H381" s="280" t="s">
        <v>99</v>
      </c>
      <c r="I381" s="1032"/>
      <c r="J381" s="1033"/>
      <c r="K381" s="1033"/>
      <c r="L381" s="1033"/>
      <c r="M381" s="1034"/>
    </row>
    <row r="382" spans="2:13">
      <c r="B382" s="1045"/>
      <c r="C382" s="1046"/>
      <c r="D382" s="1046"/>
      <c r="E382" s="1046"/>
      <c r="F382" s="1047"/>
      <c r="G382" s="1054" t="s">
        <v>111</v>
      </c>
      <c r="H382" s="1056" t="s">
        <v>112</v>
      </c>
      <c r="I382" s="1057"/>
      <c r="J382" s="1058"/>
      <c r="K382" s="1059" t="s">
        <v>113</v>
      </c>
      <c r="L382" s="1061" t="s">
        <v>13</v>
      </c>
      <c r="M382" s="1059" t="s">
        <v>114</v>
      </c>
    </row>
    <row r="383" spans="2:13" ht="15" thickBot="1">
      <c r="B383" s="1048"/>
      <c r="C383" s="1049"/>
      <c r="D383" s="1049"/>
      <c r="E383" s="1049"/>
      <c r="F383" s="1050"/>
      <c r="G383" s="1055"/>
      <c r="H383" s="281" t="s">
        <v>156</v>
      </c>
      <c r="I383" s="282" t="s">
        <v>116</v>
      </c>
      <c r="J383" s="283" t="s">
        <v>117</v>
      </c>
      <c r="K383" s="1060"/>
      <c r="L383" s="1062"/>
      <c r="M383" s="1060"/>
    </row>
    <row r="384" spans="2:13">
      <c r="B384" s="1048"/>
      <c r="C384" s="1049"/>
      <c r="D384" s="1049"/>
      <c r="E384" s="1049"/>
      <c r="F384" s="1050"/>
      <c r="G384" s="309" t="s">
        <v>157</v>
      </c>
      <c r="H384" s="285">
        <v>1.6</v>
      </c>
      <c r="I384" s="286"/>
      <c r="J384" s="286"/>
      <c r="K384" s="285">
        <f>3.1416*(H384/2)^2</f>
        <v>2.0106240000000004</v>
      </c>
      <c r="L384" s="286">
        <v>7</v>
      </c>
      <c r="M384" s="287">
        <f>K384*L384</f>
        <v>14.074368000000003</v>
      </c>
    </row>
    <row r="385" spans="2:13">
      <c r="B385" s="1048"/>
      <c r="C385" s="1049"/>
      <c r="D385" s="1049"/>
      <c r="E385" s="1049"/>
      <c r="F385" s="1050"/>
      <c r="G385" s="320" t="s">
        <v>155</v>
      </c>
      <c r="H385" s="285"/>
      <c r="I385" s="285">
        <v>0.8</v>
      </c>
      <c r="J385" s="285">
        <v>0.8</v>
      </c>
      <c r="K385" s="285">
        <f>+I385*J385</f>
        <v>0.64000000000000012</v>
      </c>
      <c r="L385" s="286">
        <v>57</v>
      </c>
      <c r="M385" s="291">
        <f>+K385*L385</f>
        <v>36.480000000000004</v>
      </c>
    </row>
    <row r="386" spans="2:13">
      <c r="B386" s="1048"/>
      <c r="C386" s="1049"/>
      <c r="D386" s="1049"/>
      <c r="E386" s="1049"/>
      <c r="F386" s="1050"/>
      <c r="G386" s="321"/>
      <c r="H386" s="285"/>
      <c r="I386" s="285"/>
      <c r="J386" s="285"/>
      <c r="K386" s="285"/>
      <c r="L386" s="286"/>
      <c r="M386" s="291"/>
    </row>
    <row r="387" spans="2:13">
      <c r="B387" s="1048"/>
      <c r="C387" s="1049"/>
      <c r="D387" s="1049"/>
      <c r="E387" s="1049"/>
      <c r="F387" s="1050"/>
      <c r="G387" s="321"/>
      <c r="H387" s="285"/>
      <c r="I387" s="285"/>
      <c r="J387" s="289"/>
      <c r="K387" s="285"/>
      <c r="L387" s="286"/>
      <c r="M387" s="287"/>
    </row>
    <row r="388" spans="2:13">
      <c r="B388" s="1048"/>
      <c r="C388" s="1049"/>
      <c r="D388" s="1049"/>
      <c r="E388" s="1049"/>
      <c r="F388" s="1050"/>
      <c r="G388" s="321"/>
      <c r="H388" s="285"/>
      <c r="I388" s="285"/>
      <c r="J388" s="285"/>
      <c r="K388" s="285"/>
      <c r="L388" s="286"/>
      <c r="M388" s="291"/>
    </row>
    <row r="389" spans="2:13">
      <c r="B389" s="1048"/>
      <c r="C389" s="1049"/>
      <c r="D389" s="1049"/>
      <c r="E389" s="1049"/>
      <c r="F389" s="1050"/>
      <c r="G389" s="321"/>
      <c r="H389" s="285"/>
      <c r="I389" s="285"/>
      <c r="J389" s="285"/>
      <c r="K389" s="285"/>
      <c r="L389" s="286"/>
      <c r="M389" s="291"/>
    </row>
    <row r="390" spans="2:13" ht="16.2" thickBot="1">
      <c r="B390" s="1051"/>
      <c r="C390" s="1052"/>
      <c r="D390" s="1052"/>
      <c r="E390" s="1052"/>
      <c r="F390" s="1053"/>
      <c r="G390" s="1063" t="s">
        <v>132</v>
      </c>
      <c r="H390" s="1064"/>
      <c r="I390" s="1064"/>
      <c r="J390" s="1064"/>
      <c r="K390" s="1064"/>
      <c r="L390" s="1065"/>
      <c r="M390" s="292">
        <f>ROUND(SUM(M384:M389),2)</f>
        <v>50.55</v>
      </c>
    </row>
    <row r="391" spans="2:13">
      <c r="B391" s="300"/>
      <c r="C391" s="297"/>
      <c r="D391" s="297"/>
      <c r="E391" s="297"/>
      <c r="F391" s="297"/>
      <c r="G391" s="297"/>
      <c r="H391" s="297"/>
      <c r="I391" s="297"/>
      <c r="J391" s="297"/>
      <c r="K391" s="297"/>
      <c r="L391" s="297"/>
      <c r="M391" s="299"/>
    </row>
    <row r="392" spans="2:13">
      <c r="B392" s="300"/>
      <c r="C392" s="297"/>
      <c r="D392" s="297"/>
      <c r="E392" s="297"/>
      <c r="F392" s="297"/>
      <c r="G392" s="297"/>
      <c r="H392" s="297"/>
      <c r="I392" s="297"/>
      <c r="J392" s="297"/>
      <c r="K392" s="297"/>
      <c r="L392" s="297"/>
      <c r="M392" s="299"/>
    </row>
    <row r="393" spans="2:13">
      <c r="B393" s="300"/>
      <c r="C393" s="294"/>
      <c r="D393" s="294"/>
      <c r="E393" s="295"/>
      <c r="F393" s="295"/>
      <c r="G393" s="296"/>
      <c r="H393" s="297"/>
      <c r="I393" s="298"/>
      <c r="J393" s="298"/>
      <c r="K393" s="298"/>
      <c r="L393" s="298"/>
      <c r="M393" s="299"/>
    </row>
    <row r="394" spans="2:13">
      <c r="B394" s="293"/>
      <c r="C394" s="294"/>
      <c r="D394" s="294"/>
      <c r="E394" s="295"/>
      <c r="F394" s="295"/>
      <c r="G394" s="296"/>
      <c r="H394" s="297"/>
      <c r="I394" s="298"/>
      <c r="J394" s="298"/>
      <c r="K394" s="298"/>
      <c r="L394" s="298"/>
      <c r="M394" s="299"/>
    </row>
    <row r="395" spans="2:13">
      <c r="B395" s="293"/>
      <c r="C395" s="294"/>
      <c r="D395" s="294"/>
      <c r="E395" s="295"/>
      <c r="F395" s="295"/>
      <c r="G395" s="296"/>
      <c r="H395" s="297"/>
      <c r="I395" s="1035"/>
      <c r="J395" s="1035"/>
      <c r="K395" s="1035"/>
      <c r="L395" s="1035"/>
      <c r="M395" s="299"/>
    </row>
    <row r="396" spans="2:13" ht="15.6">
      <c r="B396" s="301"/>
      <c r="C396" s="302"/>
      <c r="D396" s="302"/>
      <c r="E396" s="302"/>
      <c r="F396" s="302"/>
      <c r="G396" s="302"/>
      <c r="H396" s="303"/>
      <c r="I396" s="302"/>
      <c r="J396" s="302"/>
      <c r="K396" s="302"/>
      <c r="L396" s="302"/>
      <c r="M396" s="304"/>
    </row>
    <row r="397" spans="2:13" ht="16.2" thickBot="1">
      <c r="B397" s="305"/>
      <c r="C397" s="306"/>
      <c r="D397" s="306"/>
      <c r="E397" s="306"/>
      <c r="F397" s="306"/>
      <c r="G397" s="306"/>
      <c r="H397" s="307"/>
      <c r="I397" s="306"/>
      <c r="J397" s="306"/>
      <c r="K397" s="306"/>
      <c r="L397" s="306"/>
      <c r="M397" s="308"/>
    </row>
    <row r="398" spans="2:13">
      <c r="B398" s="1066"/>
      <c r="C398" s="1067"/>
      <c r="D398" s="1067"/>
      <c r="E398" s="1067"/>
      <c r="F398" s="1067"/>
      <c r="G398" s="1067"/>
      <c r="H398" s="1067"/>
      <c r="I398" s="1067"/>
      <c r="J398" s="1067"/>
      <c r="K398" s="1067"/>
      <c r="L398" s="1067"/>
      <c r="M398" s="1068"/>
    </row>
    <row r="399" spans="2:13">
      <c r="B399" s="1069"/>
      <c r="C399" s="1070"/>
      <c r="D399" s="1070"/>
      <c r="E399" s="1070"/>
      <c r="F399" s="1070"/>
      <c r="G399" s="1070"/>
      <c r="H399" s="1070"/>
      <c r="I399" s="1070"/>
      <c r="J399" s="1070"/>
      <c r="K399" s="1070"/>
      <c r="L399" s="1070"/>
      <c r="M399" s="1071"/>
    </row>
    <row r="400" spans="2:13">
      <c r="B400" s="1069"/>
      <c r="C400" s="1070"/>
      <c r="D400" s="1070"/>
      <c r="E400" s="1070"/>
      <c r="F400" s="1070"/>
      <c r="G400" s="1070"/>
      <c r="H400" s="1070"/>
      <c r="I400" s="1070"/>
      <c r="J400" s="1070"/>
      <c r="K400" s="1070"/>
      <c r="L400" s="1070"/>
      <c r="M400" s="1071"/>
    </row>
    <row r="401" spans="2:13">
      <c r="B401" s="1069"/>
      <c r="C401" s="1070"/>
      <c r="D401" s="1070"/>
      <c r="E401" s="1070"/>
      <c r="F401" s="1070"/>
      <c r="G401" s="1070"/>
      <c r="H401" s="1070"/>
      <c r="I401" s="1070"/>
      <c r="J401" s="1070"/>
      <c r="K401" s="1070"/>
      <c r="L401" s="1070"/>
      <c r="M401" s="1071"/>
    </row>
    <row r="402" spans="2:13" ht="15" thickBot="1">
      <c r="B402" s="1072"/>
      <c r="C402" s="1073"/>
      <c r="D402" s="1073"/>
      <c r="E402" s="1073"/>
      <c r="F402" s="1073"/>
      <c r="G402" s="1073"/>
      <c r="H402" s="1073"/>
      <c r="I402" s="1073"/>
      <c r="J402" s="1073"/>
      <c r="K402" s="1073"/>
      <c r="L402" s="1073"/>
      <c r="M402" s="1074"/>
    </row>
    <row r="403" spans="2:13" ht="23.4" customHeight="1">
      <c r="B403" s="1000"/>
      <c r="C403" s="1001"/>
      <c r="D403" s="1001"/>
      <c r="E403" s="1001"/>
      <c r="F403" s="1001"/>
      <c r="G403" s="1001"/>
      <c r="H403" s="1001"/>
      <c r="I403" s="1001"/>
      <c r="J403" s="1001"/>
      <c r="K403" s="1001"/>
      <c r="L403" s="1001"/>
      <c r="M403" s="1002"/>
    </row>
    <row r="404" spans="2:13" ht="36.6" customHeight="1">
      <c r="B404" s="1003"/>
      <c r="C404" s="1004"/>
      <c r="D404" s="1004"/>
      <c r="E404" s="1004"/>
      <c r="F404" s="1004"/>
      <c r="G404" s="1004"/>
      <c r="H404" s="1004"/>
      <c r="I404" s="1004"/>
      <c r="J404" s="1004"/>
      <c r="K404" s="1004"/>
      <c r="L404" s="1004"/>
      <c r="M404" s="1005"/>
    </row>
    <row r="405" spans="2:13" ht="35.25" customHeight="1" thickBot="1">
      <c r="B405" s="1006"/>
      <c r="C405" s="1007"/>
      <c r="D405" s="1007"/>
      <c r="E405" s="1007"/>
      <c r="F405" s="1007"/>
      <c r="G405" s="1007"/>
      <c r="H405" s="1007"/>
      <c r="I405" s="1007"/>
      <c r="J405" s="1007"/>
      <c r="K405" s="1007"/>
      <c r="L405" s="1007"/>
      <c r="M405" s="1008"/>
    </row>
    <row r="406" spans="2:13" ht="15" thickBot="1">
      <c r="B406" s="1009" t="s">
        <v>106</v>
      </c>
      <c r="C406" s="1010"/>
      <c r="D406" s="1010"/>
      <c r="E406" s="1010"/>
      <c r="F406" s="1010"/>
      <c r="G406" s="1010"/>
      <c r="H406" s="1010"/>
      <c r="I406" s="1010"/>
      <c r="J406" s="1010"/>
      <c r="K406" s="1010"/>
      <c r="L406" s="1010"/>
      <c r="M406" s="1011"/>
    </row>
    <row r="407" spans="2:13" ht="15" customHeight="1">
      <c r="B407" s="1012" t="str">
        <f>$B$5</f>
        <v xml:space="preserve"> OBJETO: OPTIMIZACION DEL SISTEMA DE ALCANTARILLADO SANITARIO  LA CARRERA 5 ENTRE CALLE 3 Y 4 DEL MUNICIPIO DE CUBARÁ</v>
      </c>
      <c r="C407" s="1013"/>
      <c r="D407" s="1013"/>
      <c r="E407" s="1013"/>
      <c r="F407" s="1013"/>
      <c r="G407" s="1013"/>
      <c r="H407" s="1013"/>
      <c r="I407" s="1013"/>
      <c r="J407" s="1013"/>
      <c r="K407" s="1013"/>
      <c r="L407" s="1013"/>
      <c r="M407" s="1014"/>
    </row>
    <row r="408" spans="2:13" ht="15.75" customHeight="1" thickBot="1">
      <c r="B408" s="1015"/>
      <c r="C408" s="1016"/>
      <c r="D408" s="1016"/>
      <c r="E408" s="1016"/>
      <c r="F408" s="1016"/>
      <c r="G408" s="1016"/>
      <c r="H408" s="1016"/>
      <c r="I408" s="1016"/>
      <c r="J408" s="1016"/>
      <c r="K408" s="1016"/>
      <c r="L408" s="1016"/>
      <c r="M408" s="1017"/>
    </row>
    <row r="409" spans="2:13" ht="21.6" thickBot="1">
      <c r="B409" s="1018" t="s">
        <v>108</v>
      </c>
      <c r="C409" s="1019"/>
      <c r="D409" s="1019"/>
      <c r="E409" s="1019"/>
      <c r="F409" s="1019"/>
      <c r="G409" s="1019"/>
      <c r="H409" s="1019"/>
      <c r="I409" s="1019"/>
      <c r="J409" s="1019"/>
      <c r="K409" s="1019"/>
      <c r="L409" s="1019"/>
      <c r="M409" s="1020"/>
    </row>
    <row r="410" spans="2:13" ht="15" thickBot="1">
      <c r="B410" s="278" t="s">
        <v>50</v>
      </c>
      <c r="C410" s="1021" t="s">
        <v>100</v>
      </c>
      <c r="D410" s="1022"/>
      <c r="E410" s="1022"/>
      <c r="F410" s="1023"/>
      <c r="G410" s="1027" t="s">
        <v>109</v>
      </c>
      <c r="H410" s="1029" t="s">
        <v>110</v>
      </c>
      <c r="I410" s="1030"/>
      <c r="J410" s="1030"/>
      <c r="K410" s="1030"/>
      <c r="L410" s="1030"/>
      <c r="M410" s="1031"/>
    </row>
    <row r="411" spans="2:13" ht="15" thickBot="1">
      <c r="B411" s="279">
        <v>13</v>
      </c>
      <c r="C411" s="1024"/>
      <c r="D411" s="1025"/>
      <c r="E411" s="1025"/>
      <c r="F411" s="1026"/>
      <c r="G411" s="1028"/>
      <c r="H411" s="280" t="s">
        <v>95</v>
      </c>
      <c r="I411" s="1032"/>
      <c r="J411" s="1033"/>
      <c r="K411" s="1033"/>
      <c r="L411" s="1033"/>
      <c r="M411" s="1034"/>
    </row>
    <row r="412" spans="2:13">
      <c r="B412" s="1045"/>
      <c r="C412" s="1046"/>
      <c r="D412" s="1046"/>
      <c r="E412" s="1046"/>
      <c r="F412" s="1047"/>
      <c r="G412" s="1054" t="s">
        <v>111</v>
      </c>
      <c r="H412" s="1056" t="s">
        <v>112</v>
      </c>
      <c r="I412" s="1057"/>
      <c r="J412" s="1058"/>
      <c r="K412" s="1059" t="s">
        <v>113</v>
      </c>
      <c r="L412" s="1061" t="s">
        <v>13</v>
      </c>
      <c r="M412" s="1059" t="s">
        <v>114</v>
      </c>
    </row>
    <row r="413" spans="2:13" ht="15" thickBot="1">
      <c r="B413" s="1048"/>
      <c r="C413" s="1049"/>
      <c r="D413" s="1049"/>
      <c r="E413" s="1049"/>
      <c r="F413" s="1050"/>
      <c r="G413" s="1055"/>
      <c r="H413" s="281" t="s">
        <v>115</v>
      </c>
      <c r="I413" s="282" t="s">
        <v>116</v>
      </c>
      <c r="J413" s="283" t="s">
        <v>117</v>
      </c>
      <c r="K413" s="1060"/>
      <c r="L413" s="1062"/>
      <c r="M413" s="1060"/>
    </row>
    <row r="414" spans="2:13">
      <c r="B414" s="1048"/>
      <c r="C414" s="1049"/>
      <c r="D414" s="1049"/>
      <c r="E414" s="1049"/>
      <c r="F414" s="1050"/>
      <c r="G414" s="309" t="s">
        <v>157</v>
      </c>
      <c r="H414" s="285"/>
      <c r="I414" s="286"/>
      <c r="J414" s="286"/>
      <c r="K414" s="285"/>
      <c r="L414" s="286">
        <v>7</v>
      </c>
      <c r="M414" s="287">
        <f>L414</f>
        <v>7</v>
      </c>
    </row>
    <row r="415" spans="2:13">
      <c r="B415" s="1048"/>
      <c r="C415" s="1049"/>
      <c r="D415" s="1049"/>
      <c r="E415" s="1049"/>
      <c r="F415" s="1050"/>
      <c r="G415" s="321"/>
      <c r="H415" s="285"/>
      <c r="I415" s="285"/>
      <c r="J415" s="285"/>
      <c r="K415" s="285"/>
      <c r="L415" s="286"/>
      <c r="M415" s="291"/>
    </row>
    <row r="416" spans="2:13">
      <c r="B416" s="1048"/>
      <c r="C416" s="1049"/>
      <c r="D416" s="1049"/>
      <c r="E416" s="1049"/>
      <c r="F416" s="1050"/>
      <c r="G416" s="321"/>
      <c r="H416" s="285"/>
      <c r="I416" s="285"/>
      <c r="J416" s="285"/>
      <c r="K416" s="285"/>
      <c r="L416" s="286"/>
      <c r="M416" s="291"/>
    </row>
    <row r="417" spans="2:13">
      <c r="B417" s="1048"/>
      <c r="C417" s="1049"/>
      <c r="D417" s="1049"/>
      <c r="E417" s="1049"/>
      <c r="F417" s="1050"/>
      <c r="G417" s="321"/>
      <c r="H417" s="285"/>
      <c r="I417" s="285"/>
      <c r="J417" s="289"/>
      <c r="K417" s="285"/>
      <c r="L417" s="286"/>
      <c r="M417" s="287"/>
    </row>
    <row r="418" spans="2:13">
      <c r="B418" s="1048"/>
      <c r="C418" s="1049"/>
      <c r="D418" s="1049"/>
      <c r="E418" s="1049"/>
      <c r="F418" s="1050"/>
      <c r="G418" s="321"/>
      <c r="H418" s="285"/>
      <c r="I418" s="285"/>
      <c r="J418" s="285"/>
      <c r="K418" s="285"/>
      <c r="L418" s="286"/>
      <c r="M418" s="291"/>
    </row>
    <row r="419" spans="2:13">
      <c r="B419" s="1048"/>
      <c r="C419" s="1049"/>
      <c r="D419" s="1049"/>
      <c r="E419" s="1049"/>
      <c r="F419" s="1050"/>
      <c r="G419" s="321"/>
      <c r="H419" s="285"/>
      <c r="I419" s="285"/>
      <c r="J419" s="285"/>
      <c r="K419" s="285"/>
      <c r="L419" s="286"/>
      <c r="M419" s="291"/>
    </row>
    <row r="420" spans="2:13" ht="16.2" thickBot="1">
      <c r="B420" s="1051"/>
      <c r="C420" s="1052"/>
      <c r="D420" s="1052"/>
      <c r="E420" s="1052"/>
      <c r="F420" s="1053"/>
      <c r="G420" s="1063" t="s">
        <v>132</v>
      </c>
      <c r="H420" s="1064"/>
      <c r="I420" s="1064"/>
      <c r="J420" s="1064"/>
      <c r="K420" s="1064"/>
      <c r="L420" s="1065"/>
      <c r="M420" s="292">
        <f>ROUND(SUM(M414:M419),2)</f>
        <v>7</v>
      </c>
    </row>
    <row r="421" spans="2:13">
      <c r="B421" s="300"/>
      <c r="C421" s="297"/>
      <c r="D421" s="297"/>
      <c r="E421" s="297"/>
      <c r="F421" s="297"/>
      <c r="G421" s="297"/>
      <c r="H421" s="297"/>
      <c r="I421" s="297"/>
      <c r="J421" s="297"/>
      <c r="K421" s="297"/>
      <c r="L421" s="297"/>
      <c r="M421" s="299"/>
    </row>
    <row r="422" spans="2:13">
      <c r="B422" s="300"/>
      <c r="C422" s="297"/>
      <c r="D422" s="297"/>
      <c r="E422" s="297"/>
      <c r="F422" s="297"/>
      <c r="G422" s="297"/>
      <c r="H422" s="297"/>
      <c r="I422" s="297"/>
      <c r="J422" s="297"/>
      <c r="K422" s="297"/>
      <c r="L422" s="297"/>
      <c r="M422" s="299"/>
    </row>
    <row r="423" spans="2:13">
      <c r="B423" s="300"/>
      <c r="C423" s="294"/>
      <c r="D423" s="294"/>
      <c r="E423" s="295"/>
      <c r="F423" s="295"/>
      <c r="G423" s="296"/>
      <c r="H423" s="297"/>
      <c r="I423" s="298"/>
      <c r="J423" s="298"/>
      <c r="K423" s="298"/>
      <c r="L423" s="298"/>
      <c r="M423" s="299"/>
    </row>
    <row r="424" spans="2:13">
      <c r="B424" s="293"/>
      <c r="C424" s="294"/>
      <c r="D424" s="294"/>
      <c r="E424" s="295"/>
      <c r="F424" s="295"/>
      <c r="G424" s="296"/>
      <c r="H424" s="297"/>
      <c r="I424" s="298"/>
      <c r="J424" s="298"/>
      <c r="K424" s="298"/>
      <c r="L424" s="298"/>
      <c r="M424" s="299"/>
    </row>
    <row r="425" spans="2:13">
      <c r="B425" s="293"/>
      <c r="C425" s="294"/>
      <c r="D425" s="294"/>
      <c r="E425" s="295"/>
      <c r="F425" s="295"/>
      <c r="G425" s="296"/>
      <c r="H425" s="297"/>
      <c r="I425" s="1035"/>
      <c r="J425" s="1035"/>
      <c r="K425" s="1035"/>
      <c r="L425" s="1035"/>
      <c r="M425" s="299"/>
    </row>
    <row r="426" spans="2:13" ht="15.6">
      <c r="B426" s="301"/>
      <c r="C426" s="302"/>
      <c r="D426" s="302"/>
      <c r="E426" s="302"/>
      <c r="F426" s="302"/>
      <c r="G426" s="302"/>
      <c r="H426" s="303"/>
      <c r="I426" s="302"/>
      <c r="J426" s="302"/>
      <c r="K426" s="302"/>
      <c r="L426" s="302"/>
      <c r="M426" s="304"/>
    </row>
    <row r="427" spans="2:13" ht="16.2" thickBot="1">
      <c r="B427" s="305"/>
      <c r="C427" s="306"/>
      <c r="D427" s="306"/>
      <c r="E427" s="306"/>
      <c r="F427" s="306"/>
      <c r="G427" s="306"/>
      <c r="H427" s="307"/>
      <c r="I427" s="306"/>
      <c r="J427" s="306"/>
      <c r="K427" s="306"/>
      <c r="L427" s="306"/>
      <c r="M427" s="308"/>
    </row>
    <row r="428" spans="2:13">
      <c r="B428" s="1036"/>
      <c r="C428" s="1037"/>
      <c r="D428" s="1037"/>
      <c r="E428" s="1037"/>
      <c r="F428" s="1037"/>
      <c r="G428" s="1037"/>
      <c r="H428" s="1037"/>
      <c r="I428" s="1037"/>
      <c r="J428" s="1037"/>
      <c r="K428" s="1037"/>
      <c r="L428" s="1037"/>
      <c r="M428" s="1038"/>
    </row>
    <row r="429" spans="2:13">
      <c r="B429" s="1039"/>
      <c r="C429" s="1040"/>
      <c r="D429" s="1040"/>
      <c r="E429" s="1040"/>
      <c r="F429" s="1040"/>
      <c r="G429" s="1040"/>
      <c r="H429" s="1040"/>
      <c r="I429" s="1040"/>
      <c r="J429" s="1040"/>
      <c r="K429" s="1040"/>
      <c r="L429" s="1040"/>
      <c r="M429" s="1041"/>
    </row>
    <row r="430" spans="2:13">
      <c r="B430" s="1039"/>
      <c r="C430" s="1040"/>
      <c r="D430" s="1040"/>
      <c r="E430" s="1040"/>
      <c r="F430" s="1040"/>
      <c r="G430" s="1040"/>
      <c r="H430" s="1040"/>
      <c r="I430" s="1040"/>
      <c r="J430" s="1040"/>
      <c r="K430" s="1040"/>
      <c r="L430" s="1040"/>
      <c r="M430" s="1041"/>
    </row>
    <row r="431" spans="2:13">
      <c r="B431" s="1039"/>
      <c r="C431" s="1040"/>
      <c r="D431" s="1040"/>
      <c r="E431" s="1040"/>
      <c r="F431" s="1040"/>
      <c r="G431" s="1040"/>
      <c r="H431" s="1040"/>
      <c r="I431" s="1040"/>
      <c r="J431" s="1040"/>
      <c r="K431" s="1040"/>
      <c r="L431" s="1040"/>
      <c r="M431" s="1041"/>
    </row>
    <row r="432" spans="2:13" ht="15" thickBot="1">
      <c r="B432" s="1042"/>
      <c r="C432" s="1043"/>
      <c r="D432" s="1043"/>
      <c r="E432" s="1043"/>
      <c r="F432" s="1043"/>
      <c r="G432" s="1043"/>
      <c r="H432" s="1043"/>
      <c r="I432" s="1043"/>
      <c r="J432" s="1043"/>
      <c r="K432" s="1043"/>
      <c r="L432" s="1043"/>
      <c r="M432" s="1044"/>
    </row>
    <row r="433" spans="2:13" ht="23.4" customHeight="1">
      <c r="B433" s="1000"/>
      <c r="C433" s="1001"/>
      <c r="D433" s="1001"/>
      <c r="E433" s="1001"/>
      <c r="F433" s="1001"/>
      <c r="G433" s="1001"/>
      <c r="H433" s="1001"/>
      <c r="I433" s="1001"/>
      <c r="J433" s="1001"/>
      <c r="K433" s="1001"/>
      <c r="L433" s="1001"/>
      <c r="M433" s="1002"/>
    </row>
    <row r="434" spans="2:13" ht="32.25" customHeight="1">
      <c r="B434" s="1003"/>
      <c r="C434" s="1004"/>
      <c r="D434" s="1004"/>
      <c r="E434" s="1004"/>
      <c r="F434" s="1004"/>
      <c r="G434" s="1004"/>
      <c r="H434" s="1004"/>
      <c r="I434" s="1004"/>
      <c r="J434" s="1004"/>
      <c r="K434" s="1004"/>
      <c r="L434" s="1004"/>
      <c r="M434" s="1005"/>
    </row>
    <row r="435" spans="2:13" ht="45.6" customHeight="1" thickBot="1">
      <c r="B435" s="1006"/>
      <c r="C435" s="1007"/>
      <c r="D435" s="1007"/>
      <c r="E435" s="1007"/>
      <c r="F435" s="1007"/>
      <c r="G435" s="1007"/>
      <c r="H435" s="1007"/>
      <c r="I435" s="1007"/>
      <c r="J435" s="1007"/>
      <c r="K435" s="1007"/>
      <c r="L435" s="1007"/>
      <c r="M435" s="1008"/>
    </row>
    <row r="436" spans="2:13" ht="15" thickBot="1">
      <c r="B436" s="1009" t="s">
        <v>106</v>
      </c>
      <c r="C436" s="1010"/>
      <c r="D436" s="1010"/>
      <c r="E436" s="1010"/>
      <c r="F436" s="1010"/>
      <c r="G436" s="1010"/>
      <c r="H436" s="1010"/>
      <c r="I436" s="1010"/>
      <c r="J436" s="1010"/>
      <c r="K436" s="1010"/>
      <c r="L436" s="1010"/>
      <c r="M436" s="1011"/>
    </row>
    <row r="437" spans="2:13" ht="15" customHeight="1">
      <c r="B437" s="1012" t="str">
        <f>$B$5</f>
        <v xml:space="preserve"> OBJETO: OPTIMIZACION DEL SISTEMA DE ALCANTARILLADO SANITARIO  LA CARRERA 5 ENTRE CALLE 3 Y 4 DEL MUNICIPIO DE CUBARÁ</v>
      </c>
      <c r="C437" s="1013"/>
      <c r="D437" s="1013"/>
      <c r="E437" s="1013"/>
      <c r="F437" s="1013"/>
      <c r="G437" s="1013"/>
      <c r="H437" s="1013"/>
      <c r="I437" s="1013"/>
      <c r="J437" s="1013"/>
      <c r="K437" s="1013"/>
      <c r="L437" s="1013"/>
      <c r="M437" s="1014"/>
    </row>
    <row r="438" spans="2:13" ht="15.75" customHeight="1" thickBot="1">
      <c r="B438" s="1015"/>
      <c r="C438" s="1016"/>
      <c r="D438" s="1016"/>
      <c r="E438" s="1016"/>
      <c r="F438" s="1016"/>
      <c r="G438" s="1016"/>
      <c r="H438" s="1016"/>
      <c r="I438" s="1016"/>
      <c r="J438" s="1016"/>
      <c r="K438" s="1016"/>
      <c r="L438" s="1016"/>
      <c r="M438" s="1017"/>
    </row>
    <row r="439" spans="2:13" ht="21.6" thickBot="1">
      <c r="B439" s="1018" t="s">
        <v>108</v>
      </c>
      <c r="C439" s="1019"/>
      <c r="D439" s="1019"/>
      <c r="E439" s="1019"/>
      <c r="F439" s="1019"/>
      <c r="G439" s="1019"/>
      <c r="H439" s="1019"/>
      <c r="I439" s="1019"/>
      <c r="J439" s="1019"/>
      <c r="K439" s="1019"/>
      <c r="L439" s="1019"/>
      <c r="M439" s="1020"/>
    </row>
    <row r="440" spans="2:13" ht="15" thickBot="1">
      <c r="B440" s="278" t="s">
        <v>50</v>
      </c>
      <c r="C440" s="1021" t="s">
        <v>101</v>
      </c>
      <c r="D440" s="1022"/>
      <c r="E440" s="1022"/>
      <c r="F440" s="1023"/>
      <c r="G440" s="1027" t="s">
        <v>109</v>
      </c>
      <c r="H440" s="1029" t="s">
        <v>110</v>
      </c>
      <c r="I440" s="1030"/>
      <c r="J440" s="1030"/>
      <c r="K440" s="1030"/>
      <c r="L440" s="1030"/>
      <c r="M440" s="1031"/>
    </row>
    <row r="441" spans="2:13" ht="24.6" customHeight="1" thickBot="1">
      <c r="B441" s="279">
        <v>14</v>
      </c>
      <c r="C441" s="1024"/>
      <c r="D441" s="1025"/>
      <c r="E441" s="1025"/>
      <c r="F441" s="1026"/>
      <c r="G441" s="1028"/>
      <c r="H441" s="280" t="s">
        <v>91</v>
      </c>
      <c r="I441" s="1032"/>
      <c r="J441" s="1033"/>
      <c r="K441" s="1033"/>
      <c r="L441" s="1033"/>
      <c r="M441" s="1034"/>
    </row>
    <row r="442" spans="2:13">
      <c r="B442" s="1045"/>
      <c r="C442" s="1046"/>
      <c r="D442" s="1046"/>
      <c r="E442" s="1046"/>
      <c r="F442" s="1047"/>
      <c r="G442" s="1054" t="s">
        <v>111</v>
      </c>
      <c r="H442" s="1056" t="s">
        <v>112</v>
      </c>
      <c r="I442" s="1057"/>
      <c r="J442" s="1058"/>
      <c r="K442" s="1059" t="s">
        <v>113</v>
      </c>
      <c r="L442" s="1061" t="s">
        <v>13</v>
      </c>
      <c r="M442" s="1059" t="s">
        <v>114</v>
      </c>
    </row>
    <row r="443" spans="2:13" ht="15" thickBot="1">
      <c r="B443" s="1048"/>
      <c r="C443" s="1049"/>
      <c r="D443" s="1049"/>
      <c r="E443" s="1049"/>
      <c r="F443" s="1050"/>
      <c r="G443" s="1055"/>
      <c r="H443" s="281" t="s">
        <v>115</v>
      </c>
      <c r="I443" s="282" t="s">
        <v>116</v>
      </c>
      <c r="J443" s="283" t="s">
        <v>117</v>
      </c>
      <c r="K443" s="1060"/>
      <c r="L443" s="1062"/>
      <c r="M443" s="1060"/>
    </row>
    <row r="444" spans="2:13">
      <c r="B444" s="1048"/>
      <c r="C444" s="1049"/>
      <c r="D444" s="1049"/>
      <c r="E444" s="1049"/>
      <c r="F444" s="1050"/>
      <c r="G444" s="309" t="s">
        <v>134</v>
      </c>
      <c r="H444" s="285"/>
      <c r="I444" s="285"/>
      <c r="J444" s="285">
        <v>1.65</v>
      </c>
      <c r="K444" s="285"/>
      <c r="L444" s="286"/>
      <c r="M444" s="287">
        <f>+J444</f>
        <v>1.65</v>
      </c>
    </row>
    <row r="445" spans="2:13">
      <c r="B445" s="1048"/>
      <c r="C445" s="1049"/>
      <c r="D445" s="1049"/>
      <c r="E445" s="1049"/>
      <c r="F445" s="1050"/>
      <c r="G445" s="309" t="s">
        <v>135</v>
      </c>
      <c r="H445" s="285"/>
      <c r="I445" s="285"/>
      <c r="J445" s="285">
        <v>1.8</v>
      </c>
      <c r="K445" s="285"/>
      <c r="L445" s="286"/>
      <c r="M445" s="287">
        <f t="shared" ref="M445:M450" si="15">+J445</f>
        <v>1.8</v>
      </c>
    </row>
    <row r="446" spans="2:13">
      <c r="B446" s="1048"/>
      <c r="C446" s="1049"/>
      <c r="D446" s="1049"/>
      <c r="E446" s="1049"/>
      <c r="F446" s="1050"/>
      <c r="G446" s="309" t="s">
        <v>136</v>
      </c>
      <c r="H446" s="285"/>
      <c r="I446" s="285"/>
      <c r="J446" s="285">
        <v>2.2000000000000002</v>
      </c>
      <c r="K446" s="285"/>
      <c r="L446" s="286"/>
      <c r="M446" s="287">
        <f t="shared" si="15"/>
        <v>2.2000000000000002</v>
      </c>
    </row>
    <row r="447" spans="2:13">
      <c r="B447" s="1048"/>
      <c r="C447" s="1049"/>
      <c r="D447" s="1049"/>
      <c r="E447" s="1049"/>
      <c r="F447" s="1050"/>
      <c r="G447" s="309" t="s">
        <v>137</v>
      </c>
      <c r="H447" s="285"/>
      <c r="I447" s="285"/>
      <c r="J447" s="285">
        <v>2.2999999999999998</v>
      </c>
      <c r="K447" s="285"/>
      <c r="L447" s="286"/>
      <c r="M447" s="287">
        <f t="shared" si="15"/>
        <v>2.2999999999999998</v>
      </c>
    </row>
    <row r="448" spans="2:13">
      <c r="B448" s="1048"/>
      <c r="C448" s="1049"/>
      <c r="D448" s="1049"/>
      <c r="E448" s="1049"/>
      <c r="F448" s="1050"/>
      <c r="G448" s="309" t="s">
        <v>138</v>
      </c>
      <c r="H448" s="285"/>
      <c r="I448" s="285"/>
      <c r="J448" s="285">
        <v>1.9</v>
      </c>
      <c r="K448" s="285"/>
      <c r="L448" s="286"/>
      <c r="M448" s="287">
        <f t="shared" si="15"/>
        <v>1.9</v>
      </c>
    </row>
    <row r="449" spans="2:13">
      <c r="B449" s="1048"/>
      <c r="C449" s="1049"/>
      <c r="D449" s="1049"/>
      <c r="E449" s="1049"/>
      <c r="F449" s="1050"/>
      <c r="G449" s="309" t="s">
        <v>139</v>
      </c>
      <c r="H449" s="285"/>
      <c r="I449" s="285"/>
      <c r="J449" s="285">
        <v>1.9</v>
      </c>
      <c r="K449" s="285"/>
      <c r="L449" s="286"/>
      <c r="M449" s="287">
        <f t="shared" si="15"/>
        <v>1.9</v>
      </c>
    </row>
    <row r="450" spans="2:13">
      <c r="B450" s="1048"/>
      <c r="C450" s="1049"/>
      <c r="D450" s="1049"/>
      <c r="E450" s="1049"/>
      <c r="F450" s="1050"/>
      <c r="G450" s="309" t="s">
        <v>140</v>
      </c>
      <c r="H450" s="285"/>
      <c r="I450" s="285"/>
      <c r="J450" s="285">
        <v>1.5</v>
      </c>
      <c r="K450" s="285"/>
      <c r="L450" s="286"/>
      <c r="M450" s="287">
        <f t="shared" si="15"/>
        <v>1.5</v>
      </c>
    </row>
    <row r="451" spans="2:13">
      <c r="B451" s="1048"/>
      <c r="C451" s="1049"/>
      <c r="D451" s="1049"/>
      <c r="E451" s="1049"/>
      <c r="F451" s="1050"/>
      <c r="G451" s="309"/>
      <c r="H451" s="285"/>
      <c r="I451" s="285"/>
      <c r="J451" s="285"/>
      <c r="K451" s="285"/>
      <c r="L451" s="286"/>
      <c r="M451" s="287"/>
    </row>
    <row r="452" spans="2:13" ht="16.2" thickBot="1">
      <c r="B452" s="1051"/>
      <c r="C452" s="1052"/>
      <c r="D452" s="1052"/>
      <c r="E452" s="1052"/>
      <c r="F452" s="1053"/>
      <c r="G452" s="1063" t="s">
        <v>132</v>
      </c>
      <c r="H452" s="1064"/>
      <c r="I452" s="1064"/>
      <c r="J452" s="1064"/>
      <c r="K452" s="1064"/>
      <c r="L452" s="1065"/>
      <c r="M452" s="292">
        <f>ROUND(SUM(M444:M451),2)</f>
        <v>13.25</v>
      </c>
    </row>
    <row r="453" spans="2:13">
      <c r="B453" s="300"/>
      <c r="C453" s="297"/>
      <c r="D453" s="297"/>
      <c r="E453" s="297"/>
      <c r="F453" s="297"/>
      <c r="G453" s="297"/>
      <c r="H453" s="297"/>
      <c r="I453" s="297"/>
      <c r="J453" s="297"/>
      <c r="K453" s="297"/>
      <c r="L453" s="297"/>
      <c r="M453" s="299"/>
    </row>
    <row r="454" spans="2:13">
      <c r="B454" s="300"/>
      <c r="C454" s="297"/>
      <c r="D454" s="297"/>
      <c r="E454" s="297"/>
      <c r="F454" s="297"/>
      <c r="G454"/>
      <c r="H454" s="297"/>
      <c r="I454" s="297"/>
      <c r="J454" s="297"/>
      <c r="K454" s="297"/>
      <c r="L454" s="297"/>
      <c r="M454" s="299"/>
    </row>
    <row r="455" spans="2:13">
      <c r="B455" s="300"/>
      <c r="C455" s="294"/>
      <c r="D455" s="294"/>
      <c r="E455" s="295"/>
      <c r="F455" s="295"/>
      <c r="G455" s="296"/>
      <c r="H455" s="297"/>
      <c r="I455" s="298"/>
      <c r="J455" s="298"/>
      <c r="K455" s="298"/>
      <c r="L455" s="298"/>
      <c r="M455" s="299"/>
    </row>
    <row r="456" spans="2:13">
      <c r="B456" s="293"/>
      <c r="C456" s="294"/>
      <c r="D456" s="294"/>
      <c r="E456" s="295"/>
      <c r="F456" s="295"/>
      <c r="G456" s="296"/>
      <c r="H456" s="297"/>
      <c r="I456" s="298"/>
      <c r="J456" s="298"/>
      <c r="K456" s="298"/>
      <c r="L456" s="298"/>
      <c r="M456" s="299"/>
    </row>
    <row r="457" spans="2:13">
      <c r="B457" s="293"/>
      <c r="C457" s="294"/>
      <c r="D457" s="294"/>
      <c r="E457" s="295"/>
      <c r="F457" s="295"/>
      <c r="G457" s="296"/>
      <c r="H457" s="297"/>
      <c r="I457" s="1035"/>
      <c r="J457" s="1035"/>
      <c r="K457" s="1035"/>
      <c r="L457" s="1035"/>
      <c r="M457" s="299"/>
    </row>
    <row r="458" spans="2:13" ht="15.6">
      <c r="B458" s="301"/>
      <c r="C458" s="302"/>
      <c r="D458" s="302"/>
      <c r="E458" s="302"/>
      <c r="F458" s="302"/>
      <c r="G458" s="302"/>
      <c r="H458" s="303"/>
      <c r="I458" s="302"/>
      <c r="J458" s="302"/>
      <c r="K458" s="302"/>
      <c r="L458" s="302"/>
      <c r="M458" s="304"/>
    </row>
    <row r="459" spans="2:13" ht="16.2" thickBot="1">
      <c r="B459" s="305"/>
      <c r="C459" s="306"/>
      <c r="D459" s="306"/>
      <c r="E459" s="306"/>
      <c r="F459" s="306"/>
      <c r="G459" s="306"/>
      <c r="H459" s="307"/>
      <c r="I459" s="306"/>
      <c r="J459" s="306"/>
      <c r="K459" s="306"/>
      <c r="L459" s="306"/>
      <c r="M459" s="308"/>
    </row>
    <row r="460" spans="2:13">
      <c r="B460" s="1036"/>
      <c r="C460" s="1037"/>
      <c r="D460" s="1037"/>
      <c r="E460" s="1037"/>
      <c r="F460" s="1037"/>
      <c r="G460" s="1037"/>
      <c r="H460" s="1037"/>
      <c r="I460" s="1037"/>
      <c r="J460" s="1037"/>
      <c r="K460" s="1037"/>
      <c r="L460" s="1037"/>
      <c r="M460" s="1038"/>
    </row>
    <row r="461" spans="2:13">
      <c r="B461" s="1039"/>
      <c r="C461" s="1040"/>
      <c r="D461" s="1040"/>
      <c r="E461" s="1040"/>
      <c r="F461" s="1040"/>
      <c r="G461" s="1040"/>
      <c r="H461" s="1040"/>
      <c r="I461" s="1040"/>
      <c r="J461" s="1040"/>
      <c r="K461" s="1040"/>
      <c r="L461" s="1040"/>
      <c r="M461" s="1041"/>
    </row>
    <row r="462" spans="2:13">
      <c r="B462" s="1039"/>
      <c r="C462" s="1040"/>
      <c r="D462" s="1040"/>
      <c r="E462" s="1040"/>
      <c r="F462" s="1040"/>
      <c r="G462" s="1040"/>
      <c r="H462" s="1040"/>
      <c r="I462" s="1040"/>
      <c r="J462" s="1040"/>
      <c r="K462" s="1040"/>
      <c r="L462" s="1040"/>
      <c r="M462" s="1041"/>
    </row>
    <row r="463" spans="2:13">
      <c r="B463" s="1039"/>
      <c r="C463" s="1040"/>
      <c r="D463" s="1040"/>
      <c r="E463" s="1040"/>
      <c r="F463" s="1040"/>
      <c r="G463" s="1040"/>
      <c r="H463" s="1040"/>
      <c r="I463" s="1040"/>
      <c r="J463" s="1040"/>
      <c r="K463" s="1040"/>
      <c r="L463" s="1040"/>
      <c r="M463" s="1041"/>
    </row>
    <row r="464" spans="2:13" ht="15" thickBot="1">
      <c r="B464" s="1042"/>
      <c r="C464" s="1043"/>
      <c r="D464" s="1043"/>
      <c r="E464" s="1043"/>
      <c r="F464" s="1043"/>
      <c r="G464" s="1043"/>
      <c r="H464" s="1043"/>
      <c r="I464" s="1043"/>
      <c r="J464" s="1043"/>
      <c r="K464" s="1043"/>
      <c r="L464" s="1043"/>
      <c r="M464" s="1044"/>
    </row>
    <row r="465" spans="2:15" ht="23.4" customHeight="1">
      <c r="B465" s="1000"/>
      <c r="C465" s="1001"/>
      <c r="D465" s="1001"/>
      <c r="E465" s="1001"/>
      <c r="F465" s="1001"/>
      <c r="G465" s="1001"/>
      <c r="H465" s="1001"/>
      <c r="I465" s="1001"/>
      <c r="J465" s="1001"/>
      <c r="K465" s="1001"/>
      <c r="L465" s="1001"/>
      <c r="M465" s="1002"/>
    </row>
    <row r="466" spans="2:15" ht="32.25" customHeight="1">
      <c r="B466" s="1003"/>
      <c r="C466" s="1004"/>
      <c r="D466" s="1004"/>
      <c r="E466" s="1004"/>
      <c r="F466" s="1004"/>
      <c r="G466" s="1004"/>
      <c r="H466" s="1004"/>
      <c r="I466" s="1004"/>
      <c r="J466" s="1004"/>
      <c r="K466" s="1004"/>
      <c r="L466" s="1004"/>
      <c r="M466" s="1005"/>
    </row>
    <row r="467" spans="2:15" ht="40.950000000000003" customHeight="1" thickBot="1">
      <c r="B467" s="1006"/>
      <c r="C467" s="1007"/>
      <c r="D467" s="1007"/>
      <c r="E467" s="1007"/>
      <c r="F467" s="1007"/>
      <c r="G467" s="1007"/>
      <c r="H467" s="1007"/>
      <c r="I467" s="1007"/>
      <c r="J467" s="1007"/>
      <c r="K467" s="1007"/>
      <c r="L467" s="1007"/>
      <c r="M467" s="1008"/>
    </row>
    <row r="468" spans="2:15" ht="15" thickBot="1">
      <c r="B468" s="1009" t="s">
        <v>106</v>
      </c>
      <c r="C468" s="1010"/>
      <c r="D468" s="1010"/>
      <c r="E468" s="1010"/>
      <c r="F468" s="1010"/>
      <c r="G468" s="1010"/>
      <c r="H468" s="1010"/>
      <c r="I468" s="1010"/>
      <c r="J468" s="1010"/>
      <c r="K468" s="1010"/>
      <c r="L468" s="1010"/>
      <c r="M468" s="1011"/>
    </row>
    <row r="469" spans="2:15" ht="15" customHeight="1">
      <c r="B469" s="1012" t="str">
        <f>$B$5</f>
        <v xml:space="preserve"> OBJETO: OPTIMIZACION DEL SISTEMA DE ALCANTARILLADO SANITARIO  LA CARRERA 5 ENTRE CALLE 3 Y 4 DEL MUNICIPIO DE CUBARÁ</v>
      </c>
      <c r="C469" s="1013"/>
      <c r="D469" s="1013"/>
      <c r="E469" s="1013"/>
      <c r="F469" s="1013"/>
      <c r="G469" s="1013"/>
      <c r="H469" s="1013"/>
      <c r="I469" s="1013"/>
      <c r="J469" s="1013"/>
      <c r="K469" s="1013"/>
      <c r="L469" s="1013"/>
      <c r="M469" s="1014"/>
    </row>
    <row r="470" spans="2:15" ht="15.75" customHeight="1" thickBot="1">
      <c r="B470" s="1015"/>
      <c r="C470" s="1016"/>
      <c r="D470" s="1016"/>
      <c r="E470" s="1016"/>
      <c r="F470" s="1016"/>
      <c r="G470" s="1016"/>
      <c r="H470" s="1016"/>
      <c r="I470" s="1016"/>
      <c r="J470" s="1016"/>
      <c r="K470" s="1016"/>
      <c r="L470" s="1016"/>
      <c r="M470" s="1017"/>
    </row>
    <row r="471" spans="2:15" ht="21.6" thickBot="1">
      <c r="B471" s="1018" t="s">
        <v>108</v>
      </c>
      <c r="C471" s="1019"/>
      <c r="D471" s="1019"/>
      <c r="E471" s="1019"/>
      <c r="F471" s="1019"/>
      <c r="G471" s="1019"/>
      <c r="H471" s="1019"/>
      <c r="I471" s="1019"/>
      <c r="J471" s="1019"/>
      <c r="K471" s="1019"/>
      <c r="L471" s="1019"/>
      <c r="M471" s="1020"/>
    </row>
    <row r="472" spans="2:15" ht="24.6" customHeight="1" thickBot="1">
      <c r="B472" s="278" t="s">
        <v>50</v>
      </c>
      <c r="C472" s="1021" t="s">
        <v>186</v>
      </c>
      <c r="D472" s="1022"/>
      <c r="E472" s="1022"/>
      <c r="F472" s="1023"/>
      <c r="G472" s="1027" t="s">
        <v>109</v>
      </c>
      <c r="H472" s="1029" t="s">
        <v>110</v>
      </c>
      <c r="I472" s="1030"/>
      <c r="J472" s="1030"/>
      <c r="K472" s="1030"/>
      <c r="L472" s="1030"/>
      <c r="M472" s="1031"/>
    </row>
    <row r="473" spans="2:15" ht="15" thickBot="1">
      <c r="B473" s="279">
        <v>15</v>
      </c>
      <c r="C473" s="1024"/>
      <c r="D473" s="1025"/>
      <c r="E473" s="1025"/>
      <c r="F473" s="1026"/>
      <c r="G473" s="1028"/>
      <c r="H473" s="280" t="s">
        <v>95</v>
      </c>
      <c r="I473" s="1032"/>
      <c r="J473" s="1033"/>
      <c r="K473" s="1033"/>
      <c r="L473" s="1033"/>
      <c r="M473" s="1034"/>
      <c r="O473"/>
    </row>
    <row r="474" spans="2:15">
      <c r="B474" s="1045"/>
      <c r="C474" s="1046"/>
      <c r="D474" s="1046"/>
      <c r="E474" s="1046"/>
      <c r="F474" s="1047"/>
      <c r="G474" s="1054" t="s">
        <v>111</v>
      </c>
      <c r="H474" s="1056" t="s">
        <v>112</v>
      </c>
      <c r="I474" s="1057"/>
      <c r="J474" s="1058"/>
      <c r="K474" s="1059" t="s">
        <v>113</v>
      </c>
      <c r="L474" s="1061" t="s">
        <v>13</v>
      </c>
      <c r="M474" s="1059" t="s">
        <v>114</v>
      </c>
    </row>
    <row r="475" spans="2:15" ht="15" thickBot="1">
      <c r="B475" s="1048"/>
      <c r="C475" s="1049"/>
      <c r="D475" s="1049"/>
      <c r="E475" s="1049"/>
      <c r="F475" s="1050"/>
      <c r="G475" s="1055"/>
      <c r="H475" s="281" t="s">
        <v>115</v>
      </c>
      <c r="I475" s="282" t="s">
        <v>116</v>
      </c>
      <c r="J475" s="283" t="s">
        <v>117</v>
      </c>
      <c r="K475" s="1060"/>
      <c r="L475" s="1062"/>
      <c r="M475" s="1060"/>
    </row>
    <row r="476" spans="2:15">
      <c r="B476" s="1048"/>
      <c r="C476" s="1049"/>
      <c r="D476" s="1049"/>
      <c r="E476" s="1049"/>
      <c r="F476" s="1050"/>
      <c r="G476" s="309" t="s">
        <v>158</v>
      </c>
      <c r="H476" s="285"/>
      <c r="I476" s="286"/>
      <c r="J476" s="286"/>
      <c r="K476" s="285"/>
      <c r="L476" s="286">
        <v>7</v>
      </c>
      <c r="M476" s="287">
        <f>L476</f>
        <v>7</v>
      </c>
    </row>
    <row r="477" spans="2:15">
      <c r="B477" s="1048"/>
      <c r="C477" s="1049"/>
      <c r="D477" s="1049"/>
      <c r="E477" s="1049"/>
      <c r="F477" s="1050"/>
      <c r="G477" s="320"/>
      <c r="H477" s="285"/>
      <c r="I477" s="286"/>
      <c r="J477" s="285"/>
      <c r="K477" s="285"/>
      <c r="L477" s="286"/>
      <c r="M477" s="287"/>
    </row>
    <row r="478" spans="2:15">
      <c r="B478" s="1048"/>
      <c r="C478" s="1049"/>
      <c r="D478" s="1049"/>
      <c r="E478" s="1049"/>
      <c r="F478" s="1050"/>
      <c r="G478" s="321"/>
      <c r="H478" s="285"/>
      <c r="I478" s="285"/>
      <c r="J478" s="285"/>
      <c r="K478" s="285"/>
      <c r="L478" s="286"/>
      <c r="M478" s="291"/>
    </row>
    <row r="479" spans="2:15">
      <c r="B479" s="1048"/>
      <c r="C479" s="1049"/>
      <c r="D479" s="1049"/>
      <c r="E479" s="1049"/>
      <c r="F479" s="1050"/>
      <c r="G479" s="321"/>
      <c r="H479" s="285"/>
      <c r="I479" s="285"/>
      <c r="J479" s="285"/>
      <c r="K479" s="285"/>
      <c r="L479" s="286"/>
      <c r="M479" s="291"/>
    </row>
    <row r="480" spans="2:15">
      <c r="B480" s="1048"/>
      <c r="C480" s="1049"/>
      <c r="D480" s="1049"/>
      <c r="E480" s="1049"/>
      <c r="F480" s="1050"/>
      <c r="G480" s="321"/>
      <c r="H480" s="285"/>
      <c r="I480" s="285"/>
      <c r="J480" s="289"/>
      <c r="K480" s="285"/>
      <c r="L480" s="286"/>
      <c r="M480" s="287"/>
    </row>
    <row r="481" spans="2:13">
      <c r="B481" s="1048"/>
      <c r="C481" s="1049"/>
      <c r="D481" s="1049"/>
      <c r="E481" s="1049"/>
      <c r="F481" s="1050"/>
      <c r="G481" s="321"/>
      <c r="H481" s="285"/>
      <c r="I481" s="285"/>
      <c r="J481" s="285"/>
      <c r="K481" s="285"/>
      <c r="L481" s="286"/>
      <c r="M481" s="291"/>
    </row>
    <row r="482" spans="2:13">
      <c r="B482" s="1048"/>
      <c r="C482" s="1049"/>
      <c r="D482" s="1049"/>
      <c r="E482" s="1049"/>
      <c r="F482" s="1050"/>
      <c r="G482" s="321"/>
      <c r="H482" s="285"/>
      <c r="I482" s="285"/>
      <c r="J482" s="285"/>
      <c r="K482" s="285"/>
      <c r="L482" s="286"/>
      <c r="M482" s="291"/>
    </row>
    <row r="483" spans="2:13" ht="16.2" thickBot="1">
      <c r="B483" s="1051"/>
      <c r="C483" s="1052"/>
      <c r="D483" s="1052"/>
      <c r="E483" s="1052"/>
      <c r="F483" s="1053"/>
      <c r="G483" s="1063" t="s">
        <v>132</v>
      </c>
      <c r="H483" s="1064"/>
      <c r="I483" s="1064"/>
      <c r="J483" s="1064"/>
      <c r="K483" s="1064"/>
      <c r="L483" s="1065"/>
      <c r="M483" s="292">
        <f>ROUND(SUM(M476:M482),2)</f>
        <v>7</v>
      </c>
    </row>
    <row r="484" spans="2:13">
      <c r="B484" s="300"/>
      <c r="C484" s="297"/>
      <c r="D484" s="297"/>
      <c r="E484" s="297"/>
      <c r="F484" s="297"/>
      <c r="G484" s="297"/>
      <c r="H484" s="297"/>
      <c r="I484" s="297"/>
      <c r="J484" s="297"/>
      <c r="K484" s="297"/>
      <c r="L484" s="297"/>
      <c r="M484" s="299"/>
    </row>
    <row r="485" spans="2:13">
      <c r="B485" s="300"/>
      <c r="C485" s="297"/>
      <c r="D485" s="297"/>
      <c r="E485" s="297"/>
      <c r="F485" s="297"/>
      <c r="G485" s="297"/>
      <c r="H485" s="297"/>
      <c r="I485" s="297"/>
      <c r="J485" s="297"/>
      <c r="K485" s="297"/>
      <c r="L485" s="297"/>
      <c r="M485" s="299"/>
    </row>
    <row r="486" spans="2:13">
      <c r="B486" s="300"/>
      <c r="C486" s="294"/>
      <c r="D486" s="294"/>
      <c r="E486" s="295"/>
      <c r="F486" s="295"/>
      <c r="G486" s="296"/>
      <c r="H486" s="297"/>
      <c r="I486" s="298"/>
      <c r="J486" s="298"/>
      <c r="K486" s="298"/>
      <c r="L486" s="298"/>
      <c r="M486" s="299"/>
    </row>
    <row r="487" spans="2:13">
      <c r="B487" s="293"/>
      <c r="C487" s="294"/>
      <c r="D487" s="294"/>
      <c r="E487"/>
      <c r="F487" s="295"/>
      <c r="G487" s="296"/>
      <c r="H487" s="297"/>
      <c r="I487" s="298"/>
      <c r="J487" s="298"/>
      <c r="K487" s="298"/>
      <c r="L487" s="298"/>
      <c r="M487" s="299"/>
    </row>
    <row r="488" spans="2:13">
      <c r="B488" s="293"/>
      <c r="C488" s="294"/>
      <c r="D488" s="294"/>
      <c r="E488" s="295"/>
      <c r="F488" s="295"/>
      <c r="G488" s="296"/>
      <c r="H488" s="297"/>
      <c r="I488" s="1035"/>
      <c r="J488" s="1035"/>
      <c r="K488" s="1035"/>
      <c r="L488" s="1035"/>
      <c r="M488" s="299"/>
    </row>
    <row r="489" spans="2:13" ht="15.6">
      <c r="B489" s="301"/>
      <c r="C489" s="302"/>
      <c r="D489" s="302"/>
      <c r="E489" s="302"/>
      <c r="F489" s="302"/>
      <c r="G489" s="302"/>
      <c r="H489" s="303"/>
      <c r="I489" s="302"/>
      <c r="J489" s="302"/>
      <c r="K489" s="302"/>
      <c r="L489" s="302"/>
      <c r="M489" s="304"/>
    </row>
    <row r="490" spans="2:13" ht="16.2" thickBot="1">
      <c r="B490" s="305"/>
      <c r="C490" s="306"/>
      <c r="D490" s="306"/>
      <c r="E490" s="306"/>
      <c r="F490" s="306"/>
      <c r="G490" s="306"/>
      <c r="H490" s="307"/>
      <c r="I490" s="306"/>
      <c r="J490" s="306"/>
      <c r="K490" s="306"/>
      <c r="L490" s="306"/>
      <c r="M490" s="308"/>
    </row>
    <row r="491" spans="2:13">
      <c r="B491" s="1036"/>
      <c r="C491" s="1037"/>
      <c r="D491" s="1037"/>
      <c r="E491" s="1037"/>
      <c r="F491" s="1037"/>
      <c r="G491" s="1037"/>
      <c r="H491" s="1037"/>
      <c r="I491" s="1037"/>
      <c r="J491" s="1037"/>
      <c r="K491" s="1037"/>
      <c r="L491" s="1037"/>
      <c r="M491" s="1038"/>
    </row>
    <row r="492" spans="2:13">
      <c r="B492" s="1039"/>
      <c r="C492" s="1040"/>
      <c r="D492" s="1040"/>
      <c r="E492" s="1040"/>
      <c r="F492" s="1040"/>
      <c r="G492" s="1040"/>
      <c r="H492" s="1040"/>
      <c r="I492" s="1040"/>
      <c r="J492" s="1040"/>
      <c r="K492" s="1040"/>
      <c r="L492" s="1040"/>
      <c r="M492" s="1041"/>
    </row>
    <row r="493" spans="2:13">
      <c r="B493" s="1039"/>
      <c r="C493" s="1040"/>
      <c r="D493" s="1040"/>
      <c r="E493" s="1040"/>
      <c r="F493" s="1040"/>
      <c r="G493" s="1040"/>
      <c r="H493" s="1040"/>
      <c r="I493" s="1040"/>
      <c r="J493" s="1040"/>
      <c r="K493" s="1040"/>
      <c r="L493" s="1040"/>
      <c r="M493" s="1041"/>
    </row>
    <row r="494" spans="2:13">
      <c r="B494" s="1039"/>
      <c r="C494" s="1040"/>
      <c r="D494" s="1040"/>
      <c r="E494" s="1040"/>
      <c r="F494" s="1040"/>
      <c r="G494" s="1040"/>
      <c r="H494" s="1040"/>
      <c r="I494" s="1040"/>
      <c r="J494" s="1040"/>
      <c r="K494" s="1040"/>
      <c r="L494" s="1040"/>
      <c r="M494" s="1041"/>
    </row>
    <row r="495" spans="2:13" ht="15" thickBot="1">
      <c r="B495" s="1042"/>
      <c r="C495" s="1043"/>
      <c r="D495" s="1043"/>
      <c r="E495" s="1043"/>
      <c r="F495" s="1043"/>
      <c r="G495" s="1043"/>
      <c r="H495" s="1043"/>
      <c r="I495" s="1043"/>
      <c r="J495" s="1043"/>
      <c r="K495" s="1043"/>
      <c r="L495" s="1043"/>
      <c r="M495" s="1044"/>
    </row>
    <row r="496" spans="2:13" ht="23.4" customHeight="1">
      <c r="B496" s="1000"/>
      <c r="C496" s="1001"/>
      <c r="D496" s="1001"/>
      <c r="E496" s="1001"/>
      <c r="F496" s="1001"/>
      <c r="G496" s="1001"/>
      <c r="H496" s="1001"/>
      <c r="I496" s="1001"/>
      <c r="J496" s="1001"/>
      <c r="K496" s="1001"/>
      <c r="L496" s="1001"/>
      <c r="M496" s="1002"/>
    </row>
    <row r="497" spans="2:13" ht="32.25" customHeight="1">
      <c r="B497" s="1003"/>
      <c r="C497" s="1004"/>
      <c r="D497" s="1004"/>
      <c r="E497" s="1004"/>
      <c r="F497" s="1004"/>
      <c r="G497" s="1004"/>
      <c r="H497" s="1004"/>
      <c r="I497" s="1004"/>
      <c r="J497" s="1004"/>
      <c r="K497" s="1004"/>
      <c r="L497" s="1004"/>
      <c r="M497" s="1005"/>
    </row>
    <row r="498" spans="2:13" ht="46.95" customHeight="1" thickBot="1">
      <c r="B498" s="1006"/>
      <c r="C498" s="1007"/>
      <c r="D498" s="1007"/>
      <c r="E498" s="1007"/>
      <c r="F498" s="1007"/>
      <c r="G498" s="1007"/>
      <c r="H498" s="1007"/>
      <c r="I498" s="1007"/>
      <c r="J498" s="1007"/>
      <c r="K498" s="1007"/>
      <c r="L498" s="1007"/>
      <c r="M498" s="1008"/>
    </row>
    <row r="499" spans="2:13" ht="15" thickBot="1">
      <c r="B499" s="1009" t="s">
        <v>106</v>
      </c>
      <c r="C499" s="1010"/>
      <c r="D499" s="1010"/>
      <c r="E499" s="1010"/>
      <c r="F499" s="1010"/>
      <c r="G499" s="1010"/>
      <c r="H499" s="1010"/>
      <c r="I499" s="1010"/>
      <c r="J499" s="1010"/>
      <c r="K499" s="1010"/>
      <c r="L499" s="1010"/>
      <c r="M499" s="1011"/>
    </row>
    <row r="500" spans="2:13" ht="15" customHeight="1">
      <c r="B500" s="1012" t="str">
        <f>$B$5</f>
        <v xml:space="preserve"> OBJETO: OPTIMIZACION DEL SISTEMA DE ALCANTARILLADO SANITARIO  LA CARRERA 5 ENTRE CALLE 3 Y 4 DEL MUNICIPIO DE CUBARÁ</v>
      </c>
      <c r="C500" s="1013"/>
      <c r="D500" s="1013"/>
      <c r="E500" s="1013"/>
      <c r="F500" s="1013"/>
      <c r="G500" s="1013"/>
      <c r="H500" s="1013"/>
      <c r="I500" s="1013"/>
      <c r="J500" s="1013"/>
      <c r="K500" s="1013"/>
      <c r="L500" s="1013"/>
      <c r="M500" s="1014"/>
    </row>
    <row r="501" spans="2:13" ht="15.75" customHeight="1" thickBot="1">
      <c r="B501" s="1015"/>
      <c r="C501" s="1016"/>
      <c r="D501" s="1016"/>
      <c r="E501" s="1016"/>
      <c r="F501" s="1016"/>
      <c r="G501" s="1016"/>
      <c r="H501" s="1016"/>
      <c r="I501" s="1016"/>
      <c r="J501" s="1016"/>
      <c r="K501" s="1016"/>
      <c r="L501" s="1016"/>
      <c r="M501" s="1017"/>
    </row>
    <row r="502" spans="2:13" ht="21.6" thickBot="1">
      <c r="B502" s="1018" t="s">
        <v>108</v>
      </c>
      <c r="C502" s="1019"/>
      <c r="D502" s="1019"/>
      <c r="E502" s="1019"/>
      <c r="F502" s="1019"/>
      <c r="G502" s="1019"/>
      <c r="H502" s="1019"/>
      <c r="I502" s="1019"/>
      <c r="J502" s="1019"/>
      <c r="K502" s="1019"/>
      <c r="L502" s="1019"/>
      <c r="M502" s="1020"/>
    </row>
    <row r="503" spans="2:13" ht="25.95" customHeight="1" thickBot="1">
      <c r="B503" s="278" t="s">
        <v>50</v>
      </c>
      <c r="C503" s="1021" t="s">
        <v>187</v>
      </c>
      <c r="D503" s="1022"/>
      <c r="E503" s="1022"/>
      <c r="F503" s="1023"/>
      <c r="G503" s="1027" t="s">
        <v>109</v>
      </c>
      <c r="H503" s="1029" t="s">
        <v>110</v>
      </c>
      <c r="I503" s="1030"/>
      <c r="J503" s="1030"/>
      <c r="K503" s="1030"/>
      <c r="L503" s="1030"/>
      <c r="M503" s="1031"/>
    </row>
    <row r="504" spans="2:13" ht="15" thickBot="1">
      <c r="B504" s="279">
        <v>16</v>
      </c>
      <c r="C504" s="1024"/>
      <c r="D504" s="1025"/>
      <c r="E504" s="1025"/>
      <c r="F504" s="1026"/>
      <c r="G504" s="1028"/>
      <c r="H504" s="280" t="s">
        <v>95</v>
      </c>
      <c r="I504" s="1032"/>
      <c r="J504" s="1033"/>
      <c r="K504" s="1033"/>
      <c r="L504" s="1033"/>
      <c r="M504" s="1034"/>
    </row>
    <row r="505" spans="2:13">
      <c r="B505" s="1045"/>
      <c r="C505" s="1046"/>
      <c r="D505" s="1046"/>
      <c r="E505" s="1046"/>
      <c r="F505" s="1047"/>
      <c r="G505" s="1054" t="s">
        <v>111</v>
      </c>
      <c r="H505" s="1056" t="s">
        <v>112</v>
      </c>
      <c r="I505" s="1057"/>
      <c r="J505" s="1058"/>
      <c r="K505" s="1059" t="s">
        <v>113</v>
      </c>
      <c r="L505" s="1061" t="s">
        <v>13</v>
      </c>
      <c r="M505" s="1059" t="s">
        <v>114</v>
      </c>
    </row>
    <row r="506" spans="2:13" ht="15" thickBot="1">
      <c r="B506" s="1048"/>
      <c r="C506" s="1049"/>
      <c r="D506" s="1049"/>
      <c r="E506" s="1049"/>
      <c r="F506" s="1050"/>
      <c r="G506" s="1055"/>
      <c r="H506" s="281" t="s">
        <v>115</v>
      </c>
      <c r="I506" s="282" t="s">
        <v>116</v>
      </c>
      <c r="J506" s="283" t="s">
        <v>117</v>
      </c>
      <c r="K506" s="1060"/>
      <c r="L506" s="1062"/>
      <c r="M506" s="1060"/>
    </row>
    <row r="507" spans="2:13">
      <c r="B507" s="1048"/>
      <c r="C507" s="1049"/>
      <c r="D507" s="1049"/>
      <c r="E507" s="1049"/>
      <c r="F507" s="1050"/>
      <c r="G507" s="309" t="s">
        <v>159</v>
      </c>
      <c r="H507" s="285"/>
      <c r="I507" s="286"/>
      <c r="J507" s="286"/>
      <c r="K507" s="285"/>
      <c r="L507" s="286">
        <v>7</v>
      </c>
      <c r="M507" s="287">
        <f>L507</f>
        <v>7</v>
      </c>
    </row>
    <row r="508" spans="2:13">
      <c r="B508" s="1048"/>
      <c r="C508" s="1049"/>
      <c r="D508" s="1049"/>
      <c r="E508" s="1049"/>
      <c r="F508" s="1050"/>
      <c r="G508" s="320"/>
      <c r="H508" s="285"/>
      <c r="I508" s="286"/>
      <c r="J508" s="285"/>
      <c r="K508" s="285"/>
      <c r="L508" s="286"/>
      <c r="M508" s="287"/>
    </row>
    <row r="509" spans="2:13">
      <c r="B509" s="1048"/>
      <c r="C509" s="1049"/>
      <c r="D509" s="1049"/>
      <c r="E509" s="1049"/>
      <c r="F509" s="1050"/>
      <c r="G509" s="321"/>
      <c r="H509" s="285"/>
      <c r="I509" s="285"/>
      <c r="J509" s="285"/>
      <c r="K509" s="285"/>
      <c r="L509" s="286"/>
      <c r="M509" s="291"/>
    </row>
    <row r="510" spans="2:13">
      <c r="B510" s="1048"/>
      <c r="C510" s="1049"/>
      <c r="D510" s="1049"/>
      <c r="E510" s="1049"/>
      <c r="F510" s="1050"/>
      <c r="G510" s="321"/>
      <c r="H510" s="285"/>
      <c r="I510" s="285"/>
      <c r="J510" s="285"/>
      <c r="K510" s="285"/>
      <c r="L510" s="286"/>
      <c r="M510" s="291"/>
    </row>
    <row r="511" spans="2:13">
      <c r="B511" s="1048"/>
      <c r="C511" s="1049"/>
      <c r="D511" s="1049"/>
      <c r="E511" s="1049"/>
      <c r="F511" s="1050"/>
      <c r="G511" s="321"/>
      <c r="H511" s="285"/>
      <c r="I511" s="285"/>
      <c r="J511" s="289"/>
      <c r="K511" s="285"/>
      <c r="L511" s="286"/>
      <c r="M511" s="287"/>
    </row>
    <row r="512" spans="2:13">
      <c r="B512" s="1048"/>
      <c r="C512" s="1049"/>
      <c r="D512" s="1049"/>
      <c r="E512" s="1049"/>
      <c r="F512" s="1050"/>
      <c r="G512" s="321"/>
      <c r="H512" s="285"/>
      <c r="I512" s="285"/>
      <c r="J512" s="285"/>
      <c r="K512" s="285"/>
      <c r="L512" s="286"/>
      <c r="M512" s="291"/>
    </row>
    <row r="513" spans="2:13">
      <c r="B513" s="1048"/>
      <c r="C513" s="1049"/>
      <c r="D513" s="1049"/>
      <c r="E513" s="1049"/>
      <c r="F513" s="1050"/>
      <c r="G513" s="321"/>
      <c r="H513" s="285"/>
      <c r="I513" s="285"/>
      <c r="J513" s="285"/>
      <c r="K513" s="285"/>
      <c r="L513" s="286"/>
      <c r="M513" s="291"/>
    </row>
    <row r="514" spans="2:13" ht="16.2" thickBot="1">
      <c r="B514" s="1051"/>
      <c r="C514" s="1052"/>
      <c r="D514" s="1052"/>
      <c r="E514" s="1052"/>
      <c r="F514" s="1053"/>
      <c r="G514" s="1063" t="s">
        <v>132</v>
      </c>
      <c r="H514" s="1064"/>
      <c r="I514" s="1064"/>
      <c r="J514" s="1064"/>
      <c r="K514" s="1064"/>
      <c r="L514" s="1065"/>
      <c r="M514" s="292">
        <f>ROUND(SUM(M507:M513),2)</f>
        <v>7</v>
      </c>
    </row>
    <row r="515" spans="2:13">
      <c r="B515" s="300"/>
      <c r="C515" s="297"/>
      <c r="D515" s="297"/>
      <c r="E515" s="297"/>
      <c r="F515" s="297"/>
      <c r="G515" s="297"/>
      <c r="H515" s="297"/>
      <c r="I515" s="297"/>
      <c r="J515" s="297"/>
      <c r="K515" s="297"/>
      <c r="L515" s="297"/>
      <c r="M515" s="299"/>
    </row>
    <row r="516" spans="2:13">
      <c r="B516" s="300"/>
      <c r="C516" s="297"/>
      <c r="D516" s="297"/>
      <c r="E516" s="297"/>
      <c r="F516" s="297"/>
      <c r="G516" s="297"/>
      <c r="H516" s="297"/>
      <c r="I516" s="297"/>
      <c r="J516" s="297"/>
      <c r="K516" s="297"/>
      <c r="L516" s="297"/>
      <c r="M516" s="299"/>
    </row>
    <row r="517" spans="2:13">
      <c r="B517" s="300"/>
      <c r="C517" s="294"/>
      <c r="D517" s="294"/>
      <c r="E517" s="295"/>
      <c r="F517" s="295"/>
      <c r="G517" s="296"/>
      <c r="H517" s="297"/>
      <c r="I517" s="298"/>
      <c r="J517" s="298"/>
      <c r="K517" s="298"/>
      <c r="L517" s="298"/>
      <c r="M517" s="299"/>
    </row>
    <row r="518" spans="2:13">
      <c r="B518" s="293"/>
      <c r="C518" s="294"/>
      <c r="D518" s="294"/>
      <c r="E518" s="295"/>
      <c r="F518" s="295"/>
      <c r="G518" s="296"/>
      <c r="H518" s="297"/>
      <c r="I518" s="298"/>
      <c r="J518" s="298"/>
      <c r="K518" s="298"/>
      <c r="L518" s="298"/>
      <c r="M518" s="299"/>
    </row>
    <row r="519" spans="2:13">
      <c r="B519" s="293"/>
      <c r="C519" s="294"/>
      <c r="D519" s="294"/>
      <c r="E519" s="295"/>
      <c r="F519" s="295"/>
      <c r="G519" s="296"/>
      <c r="H519" s="297"/>
      <c r="I519" s="1035"/>
      <c r="J519" s="1035"/>
      <c r="K519" s="1035"/>
      <c r="L519" s="1035"/>
      <c r="M519" s="299"/>
    </row>
    <row r="520" spans="2:13" ht="15.6">
      <c r="B520" s="301"/>
      <c r="C520" s="302"/>
      <c r="D520" s="302"/>
      <c r="E520" s="302"/>
      <c r="F520" s="302"/>
      <c r="G520" s="302"/>
      <c r="H520" s="303"/>
      <c r="I520" s="302"/>
      <c r="J520" s="302"/>
      <c r="K520" s="302"/>
      <c r="L520" s="302"/>
      <c r="M520" s="304"/>
    </row>
    <row r="521" spans="2:13" ht="16.2" thickBot="1">
      <c r="B521" s="305"/>
      <c r="C521" s="306"/>
      <c r="D521" s="306"/>
      <c r="E521" s="306"/>
      <c r="F521" s="306"/>
      <c r="G521" s="306"/>
      <c r="H521" s="307"/>
      <c r="I521" s="306"/>
      <c r="J521" s="306"/>
      <c r="K521" s="306"/>
      <c r="L521" s="306"/>
      <c r="M521" s="308"/>
    </row>
    <row r="522" spans="2:13">
      <c r="B522" s="1036"/>
      <c r="C522" s="1037"/>
      <c r="D522" s="1037"/>
      <c r="E522" s="1037"/>
      <c r="F522" s="1037"/>
      <c r="G522" s="1037"/>
      <c r="H522" s="1037"/>
      <c r="I522" s="1037"/>
      <c r="J522" s="1037"/>
      <c r="K522" s="1037"/>
      <c r="L522" s="1037"/>
      <c r="M522" s="1038"/>
    </row>
    <row r="523" spans="2:13">
      <c r="B523" s="1039"/>
      <c r="C523" s="1040"/>
      <c r="D523" s="1040"/>
      <c r="E523" s="1040"/>
      <c r="F523" s="1040"/>
      <c r="G523" s="1040"/>
      <c r="H523" s="1040"/>
      <c r="I523" s="1040"/>
      <c r="J523" s="1040"/>
      <c r="K523" s="1040"/>
      <c r="L523" s="1040"/>
      <c r="M523" s="1041"/>
    </row>
    <row r="524" spans="2:13">
      <c r="B524" s="1039"/>
      <c r="C524" s="1040"/>
      <c r="D524" s="1040"/>
      <c r="E524" s="1040"/>
      <c r="F524" s="1040"/>
      <c r="G524" s="1040"/>
      <c r="H524" s="1040"/>
      <c r="I524" s="1040"/>
      <c r="J524" s="1040"/>
      <c r="K524" s="1040"/>
      <c r="L524" s="1040"/>
      <c r="M524" s="1041"/>
    </row>
    <row r="525" spans="2:13">
      <c r="B525" s="1039"/>
      <c r="C525" s="1040"/>
      <c r="D525" s="1040"/>
      <c r="E525" s="1040"/>
      <c r="F525" s="1040"/>
      <c r="G525" s="1040"/>
      <c r="H525" s="1040"/>
      <c r="I525" s="1040"/>
      <c r="J525" s="1040"/>
      <c r="K525" s="1040"/>
      <c r="L525" s="1040"/>
      <c r="M525" s="1041"/>
    </row>
    <row r="526" spans="2:13" ht="15" thickBot="1">
      <c r="B526" s="1042"/>
      <c r="C526" s="1043"/>
      <c r="D526" s="1043"/>
      <c r="E526" s="1043"/>
      <c r="F526" s="1043"/>
      <c r="G526" s="1043"/>
      <c r="H526" s="1043"/>
      <c r="I526" s="1043"/>
      <c r="J526" s="1043"/>
      <c r="K526" s="1043"/>
      <c r="L526" s="1043"/>
      <c r="M526" s="1044"/>
    </row>
    <row r="527" spans="2:13" ht="31.5" customHeight="1">
      <c r="B527" s="1000"/>
      <c r="C527" s="1001"/>
      <c r="D527" s="1001"/>
      <c r="E527" s="1001"/>
      <c r="F527" s="1001"/>
      <c r="G527" s="1001"/>
      <c r="H527" s="1001"/>
      <c r="I527" s="1001"/>
      <c r="J527" s="1001"/>
      <c r="K527" s="1001"/>
      <c r="L527" s="1001"/>
      <c r="M527" s="1002"/>
    </row>
    <row r="528" spans="2:13" ht="30.75" customHeight="1">
      <c r="B528" s="1003"/>
      <c r="C528" s="1004"/>
      <c r="D528" s="1004"/>
      <c r="E528" s="1004"/>
      <c r="F528" s="1004"/>
      <c r="G528" s="1004"/>
      <c r="H528" s="1004"/>
      <c r="I528" s="1004"/>
      <c r="J528" s="1004"/>
      <c r="K528" s="1004"/>
      <c r="L528" s="1004"/>
      <c r="M528" s="1005"/>
    </row>
    <row r="529" spans="2:13" ht="30.75" customHeight="1" thickBot="1">
      <c r="B529" s="1006"/>
      <c r="C529" s="1007"/>
      <c r="D529" s="1007"/>
      <c r="E529" s="1007"/>
      <c r="F529" s="1007"/>
      <c r="G529" s="1007"/>
      <c r="H529" s="1007"/>
      <c r="I529" s="1007"/>
      <c r="J529" s="1007"/>
      <c r="K529" s="1007"/>
      <c r="L529" s="1007"/>
      <c r="M529" s="1008"/>
    </row>
    <row r="530" spans="2:13" ht="15" thickBot="1">
      <c r="B530" s="1009" t="s">
        <v>106</v>
      </c>
      <c r="C530" s="1010"/>
      <c r="D530" s="1010"/>
      <c r="E530" s="1010"/>
      <c r="F530" s="1010"/>
      <c r="G530" s="1010"/>
      <c r="H530" s="1010"/>
      <c r="I530" s="1010"/>
      <c r="J530" s="1010"/>
      <c r="K530" s="1010"/>
      <c r="L530" s="1010"/>
      <c r="M530" s="1011"/>
    </row>
    <row r="531" spans="2:13">
      <c r="B531" s="1012" t="str">
        <f>$B$5</f>
        <v xml:space="preserve"> OBJETO: OPTIMIZACION DEL SISTEMA DE ALCANTARILLADO SANITARIO  LA CARRERA 5 ENTRE CALLE 3 Y 4 DEL MUNICIPIO DE CUBARÁ</v>
      </c>
      <c r="C531" s="1013"/>
      <c r="D531" s="1013"/>
      <c r="E531" s="1013"/>
      <c r="F531" s="1013"/>
      <c r="G531" s="1013"/>
      <c r="H531" s="1013"/>
      <c r="I531" s="1013"/>
      <c r="J531" s="1013"/>
      <c r="K531" s="1013"/>
      <c r="L531" s="1013"/>
      <c r="M531" s="1014"/>
    </row>
    <row r="532" spans="2:13" ht="15" thickBot="1">
      <c r="B532" s="1015"/>
      <c r="C532" s="1016"/>
      <c r="D532" s="1016"/>
      <c r="E532" s="1016"/>
      <c r="F532" s="1016"/>
      <c r="G532" s="1016"/>
      <c r="H532" s="1016"/>
      <c r="I532" s="1016"/>
      <c r="J532" s="1016"/>
      <c r="K532" s="1016"/>
      <c r="L532" s="1016"/>
      <c r="M532" s="1017"/>
    </row>
    <row r="533" spans="2:13" ht="21.6" thickBot="1">
      <c r="B533" s="1018" t="s">
        <v>108</v>
      </c>
      <c r="C533" s="1019"/>
      <c r="D533" s="1019"/>
      <c r="E533" s="1019"/>
      <c r="F533" s="1019"/>
      <c r="G533" s="1019"/>
      <c r="H533" s="1019"/>
      <c r="I533" s="1019"/>
      <c r="J533" s="1019"/>
      <c r="K533" s="1019"/>
      <c r="L533" s="1019"/>
      <c r="M533" s="1020"/>
    </row>
    <row r="534" spans="2:13" ht="15" thickBot="1">
      <c r="B534" s="278" t="s">
        <v>50</v>
      </c>
      <c r="C534" s="1021" t="s">
        <v>188</v>
      </c>
      <c r="D534" s="1022"/>
      <c r="E534" s="1022"/>
      <c r="F534" s="1023"/>
      <c r="G534" s="1027" t="s">
        <v>109</v>
      </c>
      <c r="H534" s="1029" t="s">
        <v>110</v>
      </c>
      <c r="I534" s="1030"/>
      <c r="J534" s="1030"/>
      <c r="K534" s="1030"/>
      <c r="L534" s="1030"/>
      <c r="M534" s="1031"/>
    </row>
    <row r="535" spans="2:13" ht="15" thickBot="1">
      <c r="B535" s="279">
        <v>17</v>
      </c>
      <c r="C535" s="1024"/>
      <c r="D535" s="1025"/>
      <c r="E535" s="1025"/>
      <c r="F535" s="1026"/>
      <c r="G535" s="1028"/>
      <c r="H535" s="280" t="s">
        <v>95</v>
      </c>
      <c r="I535" s="1032"/>
      <c r="J535" s="1033"/>
      <c r="K535" s="1033"/>
      <c r="L535" s="1033"/>
      <c r="M535" s="1034"/>
    </row>
    <row r="536" spans="2:13">
      <c r="B536" s="1045"/>
      <c r="C536" s="1046"/>
      <c r="D536" s="1046"/>
      <c r="E536" s="1046"/>
      <c r="F536" s="1047"/>
      <c r="G536" s="1054" t="s">
        <v>111</v>
      </c>
      <c r="H536" s="1056" t="s">
        <v>112</v>
      </c>
      <c r="I536" s="1057"/>
      <c r="J536" s="1058"/>
      <c r="K536" s="1059" t="s">
        <v>113</v>
      </c>
      <c r="L536" s="1061" t="s">
        <v>13</v>
      </c>
      <c r="M536" s="1059" t="s">
        <v>114</v>
      </c>
    </row>
    <row r="537" spans="2:13" ht="15" thickBot="1">
      <c r="B537" s="1048"/>
      <c r="C537" s="1049"/>
      <c r="D537" s="1049"/>
      <c r="E537" s="1049"/>
      <c r="F537" s="1050"/>
      <c r="G537" s="1055"/>
      <c r="H537" s="281" t="s">
        <v>115</v>
      </c>
      <c r="I537" s="282" t="s">
        <v>116</v>
      </c>
      <c r="J537" s="283" t="s">
        <v>117</v>
      </c>
      <c r="K537" s="1060"/>
      <c r="L537" s="1062"/>
      <c r="M537" s="1060"/>
    </row>
    <row r="538" spans="2:13">
      <c r="B538" s="1048"/>
      <c r="C538" s="1049"/>
      <c r="D538" s="1049"/>
      <c r="E538" s="1049"/>
      <c r="F538" s="1050"/>
      <c r="G538" s="309" t="s">
        <v>160</v>
      </c>
      <c r="H538" s="285"/>
      <c r="I538" s="286"/>
      <c r="J538" s="286"/>
      <c r="K538" s="285"/>
      <c r="L538" s="286">
        <v>57</v>
      </c>
      <c r="M538" s="287">
        <f>L538</f>
        <v>57</v>
      </c>
    </row>
    <row r="539" spans="2:13">
      <c r="B539" s="1048"/>
      <c r="C539" s="1049"/>
      <c r="D539" s="1049"/>
      <c r="E539" s="1049"/>
      <c r="F539" s="1050"/>
      <c r="G539" s="320"/>
      <c r="H539" s="285"/>
      <c r="I539" s="286"/>
      <c r="J539" s="285"/>
      <c r="K539" s="285"/>
      <c r="L539" s="286"/>
      <c r="M539" s="287"/>
    </row>
    <row r="540" spans="2:13">
      <c r="B540" s="1048"/>
      <c r="C540" s="1049"/>
      <c r="D540" s="1049"/>
      <c r="E540" s="1049"/>
      <c r="F540" s="1050"/>
      <c r="G540" s="321"/>
      <c r="H540" s="285"/>
      <c r="I540" s="285"/>
      <c r="J540" s="285"/>
      <c r="K540" s="285"/>
      <c r="L540" s="286"/>
      <c r="M540" s="291"/>
    </row>
    <row r="541" spans="2:13">
      <c r="B541" s="1048"/>
      <c r="C541" s="1049"/>
      <c r="D541" s="1049"/>
      <c r="E541" s="1049"/>
      <c r="F541" s="1050"/>
      <c r="G541" s="321"/>
      <c r="H541" s="285"/>
      <c r="I541" s="285"/>
      <c r="J541" s="285"/>
      <c r="K541" s="285"/>
      <c r="L541" s="286"/>
      <c r="M541" s="291"/>
    </row>
    <row r="542" spans="2:13">
      <c r="B542" s="1048"/>
      <c r="C542" s="1049"/>
      <c r="D542" s="1049"/>
      <c r="E542" s="1049"/>
      <c r="F542" s="1050"/>
      <c r="G542" s="321"/>
      <c r="H542" s="285"/>
      <c r="I542" s="285"/>
      <c r="J542" s="289"/>
      <c r="K542" s="285"/>
      <c r="L542" s="286"/>
      <c r="M542" s="287"/>
    </row>
    <row r="543" spans="2:13">
      <c r="B543" s="1048"/>
      <c r="C543" s="1049"/>
      <c r="D543" s="1049"/>
      <c r="E543" s="1049"/>
      <c r="F543" s="1050"/>
      <c r="G543" s="321"/>
      <c r="H543" s="285"/>
      <c r="I543" s="285"/>
      <c r="J543" s="285"/>
      <c r="K543" s="285"/>
      <c r="L543" s="286"/>
      <c r="M543" s="291"/>
    </row>
    <row r="544" spans="2:13">
      <c r="B544" s="1048"/>
      <c r="C544" s="1049"/>
      <c r="D544" s="1049"/>
      <c r="E544" s="1049"/>
      <c r="F544" s="1050"/>
      <c r="G544" s="321"/>
      <c r="H544" s="285"/>
      <c r="I544" s="285"/>
      <c r="J544" s="285"/>
      <c r="K544" s="285"/>
      <c r="L544" s="286"/>
      <c r="M544" s="291"/>
    </row>
    <row r="545" spans="2:13" ht="16.2" thickBot="1">
      <c r="B545" s="1051"/>
      <c r="C545" s="1052"/>
      <c r="D545" s="1052"/>
      <c r="E545" s="1052"/>
      <c r="F545" s="1053"/>
      <c r="G545" s="1063" t="s">
        <v>132</v>
      </c>
      <c r="H545" s="1064"/>
      <c r="I545" s="1064"/>
      <c r="J545" s="1064"/>
      <c r="K545" s="1064"/>
      <c r="L545" s="1065"/>
      <c r="M545" s="292">
        <f>ROUND(SUM(M538:M544),2)</f>
        <v>57</v>
      </c>
    </row>
    <row r="546" spans="2:13">
      <c r="B546" s="300"/>
      <c r="C546" s="297"/>
      <c r="D546" s="297"/>
      <c r="E546" s="297"/>
      <c r="F546" s="297"/>
      <c r="G546" s="297"/>
      <c r="H546" s="297"/>
      <c r="I546" s="297"/>
      <c r="J546" s="297"/>
      <c r="K546" s="297"/>
      <c r="L546" s="297"/>
      <c r="M546" s="299"/>
    </row>
    <row r="547" spans="2:13">
      <c r="B547" s="300"/>
      <c r="C547" s="297"/>
      <c r="D547" s="297"/>
      <c r="E547" s="297"/>
      <c r="F547" s="297"/>
      <c r="G547" s="297"/>
      <c r="H547" s="297"/>
      <c r="I547" s="297"/>
      <c r="J547" s="297"/>
      <c r="K547" s="297"/>
      <c r="L547" s="297"/>
      <c r="M547" s="299"/>
    </row>
    <row r="548" spans="2:13">
      <c r="B548" s="300"/>
      <c r="C548" s="294"/>
      <c r="D548" s="294"/>
      <c r="E548" s="295"/>
      <c r="F548" s="295"/>
      <c r="G548" s="296"/>
      <c r="H548" s="297"/>
      <c r="I548" s="298"/>
      <c r="J548" s="298"/>
      <c r="K548" s="298"/>
      <c r="L548" s="298"/>
      <c r="M548" s="299"/>
    </row>
    <row r="549" spans="2:13">
      <c r="B549" s="293"/>
      <c r="C549" s="294"/>
      <c r="D549" s="294"/>
      <c r="E549" s="295"/>
      <c r="F549" s="295"/>
      <c r="G549" s="296"/>
      <c r="H549" s="297"/>
      <c r="I549" s="298"/>
      <c r="J549" s="298"/>
      <c r="K549" s="298"/>
      <c r="L549" s="298"/>
      <c r="M549" s="299"/>
    </row>
    <row r="550" spans="2:13">
      <c r="B550" s="293"/>
      <c r="C550" s="294"/>
      <c r="D550" s="294"/>
      <c r="E550" s="295"/>
      <c r="F550" s="295"/>
      <c r="G550" s="296"/>
      <c r="H550" s="297"/>
      <c r="I550" s="1035"/>
      <c r="J550" s="1035"/>
      <c r="K550" s="1035"/>
      <c r="L550" s="1035"/>
      <c r="M550" s="299"/>
    </row>
    <row r="551" spans="2:13" ht="15.6">
      <c r="B551" s="301"/>
      <c r="C551" s="302"/>
      <c r="D551" s="302"/>
      <c r="E551" s="302"/>
      <c r="F551" s="302"/>
      <c r="G551" s="302"/>
      <c r="H551" s="303"/>
      <c r="I551" s="302"/>
      <c r="J551" s="302"/>
      <c r="K551" s="302"/>
      <c r="L551" s="302"/>
      <c r="M551" s="304"/>
    </row>
    <row r="552" spans="2:13" ht="16.2" thickBot="1">
      <c r="B552" s="305"/>
      <c r="C552" s="306"/>
      <c r="D552" s="306"/>
      <c r="E552" s="306"/>
      <c r="F552" s="306"/>
      <c r="G552" s="306"/>
      <c r="H552" s="307"/>
      <c r="I552" s="306"/>
      <c r="J552" s="306"/>
      <c r="K552" s="306"/>
      <c r="L552" s="306"/>
      <c r="M552" s="308"/>
    </row>
    <row r="553" spans="2:13">
      <c r="B553" s="1036"/>
      <c r="C553" s="1037"/>
      <c r="D553" s="1037"/>
      <c r="E553" s="1037"/>
      <c r="F553" s="1037"/>
      <c r="G553" s="1037"/>
      <c r="H553" s="1037"/>
      <c r="I553" s="1037"/>
      <c r="J553" s="1037"/>
      <c r="K553" s="1037"/>
      <c r="L553" s="1037"/>
      <c r="M553" s="1038"/>
    </row>
    <row r="554" spans="2:13">
      <c r="B554" s="1039"/>
      <c r="C554" s="1040"/>
      <c r="D554" s="1040"/>
      <c r="E554" s="1040"/>
      <c r="F554" s="1040"/>
      <c r="G554" s="1040"/>
      <c r="H554" s="1040"/>
      <c r="I554" s="1040"/>
      <c r="J554" s="1040"/>
      <c r="K554" s="1040"/>
      <c r="L554" s="1040"/>
      <c r="M554" s="1041"/>
    </row>
    <row r="555" spans="2:13">
      <c r="B555" s="1039"/>
      <c r="C555" s="1040"/>
      <c r="D555" s="1040"/>
      <c r="E555" s="1040"/>
      <c r="F555" s="1040"/>
      <c r="G555" s="1040"/>
      <c r="H555" s="1040"/>
      <c r="I555" s="1040"/>
      <c r="J555" s="1040"/>
      <c r="K555" s="1040"/>
      <c r="L555" s="1040"/>
      <c r="M555" s="1041"/>
    </row>
    <row r="556" spans="2:13">
      <c r="B556" s="1039"/>
      <c r="C556" s="1040"/>
      <c r="D556" s="1040"/>
      <c r="E556" s="1040"/>
      <c r="F556" s="1040"/>
      <c r="G556" s="1040"/>
      <c r="H556" s="1040"/>
      <c r="I556" s="1040"/>
      <c r="J556" s="1040"/>
      <c r="K556" s="1040"/>
      <c r="L556" s="1040"/>
      <c r="M556" s="1041"/>
    </row>
    <row r="557" spans="2:13" ht="15" thickBot="1">
      <c r="B557" s="1042"/>
      <c r="C557" s="1043"/>
      <c r="D557" s="1043"/>
      <c r="E557" s="1043"/>
      <c r="F557" s="1043"/>
      <c r="G557" s="1043"/>
      <c r="H557" s="1043"/>
      <c r="I557" s="1043"/>
      <c r="J557" s="1043"/>
      <c r="K557" s="1043"/>
      <c r="L557" s="1043"/>
      <c r="M557" s="1044"/>
    </row>
  </sheetData>
  <mergeCells count="297">
    <mergeCell ref="M536:M537"/>
    <mergeCell ref="G545:L545"/>
    <mergeCell ref="I550:L550"/>
    <mergeCell ref="B553:M557"/>
    <mergeCell ref="B533:M533"/>
    <mergeCell ref="C534:F535"/>
    <mergeCell ref="G534:G535"/>
    <mergeCell ref="H534:M534"/>
    <mergeCell ref="I535:M535"/>
    <mergeCell ref="B536:F545"/>
    <mergeCell ref="G536:G537"/>
    <mergeCell ref="H536:J536"/>
    <mergeCell ref="K536:K537"/>
    <mergeCell ref="L536:L537"/>
    <mergeCell ref="G514:L514"/>
    <mergeCell ref="I519:L519"/>
    <mergeCell ref="B522:M526"/>
    <mergeCell ref="B527:M529"/>
    <mergeCell ref="B530:M530"/>
    <mergeCell ref="B531:M532"/>
    <mergeCell ref="C503:F504"/>
    <mergeCell ref="G503:G504"/>
    <mergeCell ref="H503:M503"/>
    <mergeCell ref="I504:M504"/>
    <mergeCell ref="B505:F514"/>
    <mergeCell ref="G505:G506"/>
    <mergeCell ref="H505:J505"/>
    <mergeCell ref="K505:K506"/>
    <mergeCell ref="L505:L506"/>
    <mergeCell ref="M505:M506"/>
    <mergeCell ref="I488:L488"/>
    <mergeCell ref="B491:M495"/>
    <mergeCell ref="B496:M498"/>
    <mergeCell ref="B499:M499"/>
    <mergeCell ref="B500:M501"/>
    <mergeCell ref="B502:M502"/>
    <mergeCell ref="B474:F483"/>
    <mergeCell ref="G474:G475"/>
    <mergeCell ref="H474:J474"/>
    <mergeCell ref="K474:K475"/>
    <mergeCell ref="L474:L475"/>
    <mergeCell ref="M474:M475"/>
    <mergeCell ref="G483:L483"/>
    <mergeCell ref="B469:M470"/>
    <mergeCell ref="B471:M471"/>
    <mergeCell ref="C472:F473"/>
    <mergeCell ref="G472:G473"/>
    <mergeCell ref="H472:M472"/>
    <mergeCell ref="I473:M473"/>
    <mergeCell ref="M442:M443"/>
    <mergeCell ref="G452:L452"/>
    <mergeCell ref="I457:L457"/>
    <mergeCell ref="B460:M464"/>
    <mergeCell ref="B465:M467"/>
    <mergeCell ref="B468:M468"/>
    <mergeCell ref="B439:M439"/>
    <mergeCell ref="C440:F441"/>
    <mergeCell ref="G440:G441"/>
    <mergeCell ref="H440:M440"/>
    <mergeCell ref="I441:M441"/>
    <mergeCell ref="B442:F452"/>
    <mergeCell ref="G442:G443"/>
    <mergeCell ref="H442:J442"/>
    <mergeCell ref="K442:K443"/>
    <mergeCell ref="L442:L443"/>
    <mergeCell ref="G420:L420"/>
    <mergeCell ref="I425:L425"/>
    <mergeCell ref="B428:M432"/>
    <mergeCell ref="B433:M435"/>
    <mergeCell ref="B436:M436"/>
    <mergeCell ref="B437:M438"/>
    <mergeCell ref="C410:F411"/>
    <mergeCell ref="G410:G411"/>
    <mergeCell ref="H410:M410"/>
    <mergeCell ref="I411:M411"/>
    <mergeCell ref="B412:F420"/>
    <mergeCell ref="G412:G413"/>
    <mergeCell ref="H412:J412"/>
    <mergeCell ref="K412:K413"/>
    <mergeCell ref="L412:L413"/>
    <mergeCell ref="M412:M413"/>
    <mergeCell ref="I395:L395"/>
    <mergeCell ref="B398:M402"/>
    <mergeCell ref="B403:M405"/>
    <mergeCell ref="B406:M406"/>
    <mergeCell ref="B407:M408"/>
    <mergeCell ref="B409:M409"/>
    <mergeCell ref="B382:F390"/>
    <mergeCell ref="G382:G383"/>
    <mergeCell ref="H382:J382"/>
    <mergeCell ref="K382:K383"/>
    <mergeCell ref="L382:L383"/>
    <mergeCell ref="M382:M383"/>
    <mergeCell ref="G390:L390"/>
    <mergeCell ref="B377:M378"/>
    <mergeCell ref="B379:M379"/>
    <mergeCell ref="C380:F381"/>
    <mergeCell ref="G380:G381"/>
    <mergeCell ref="H380:M380"/>
    <mergeCell ref="I381:M381"/>
    <mergeCell ref="M352:M353"/>
    <mergeCell ref="G360:L360"/>
    <mergeCell ref="I365:L365"/>
    <mergeCell ref="B368:M372"/>
    <mergeCell ref="B373:M375"/>
    <mergeCell ref="B376:M376"/>
    <mergeCell ref="B349:M349"/>
    <mergeCell ref="C350:F351"/>
    <mergeCell ref="G350:G351"/>
    <mergeCell ref="H350:M350"/>
    <mergeCell ref="I351:M351"/>
    <mergeCell ref="B352:F360"/>
    <mergeCell ref="G352:G353"/>
    <mergeCell ref="H352:J352"/>
    <mergeCell ref="K352:K353"/>
    <mergeCell ref="L352:L353"/>
    <mergeCell ref="G332:L332"/>
    <mergeCell ref="I335:L335"/>
    <mergeCell ref="B338:M342"/>
    <mergeCell ref="B343:M345"/>
    <mergeCell ref="B346:M346"/>
    <mergeCell ref="B347:M348"/>
    <mergeCell ref="C319:F320"/>
    <mergeCell ref="G319:G320"/>
    <mergeCell ref="H319:M319"/>
    <mergeCell ref="I320:M320"/>
    <mergeCell ref="B321:F332"/>
    <mergeCell ref="G321:G322"/>
    <mergeCell ref="H321:J321"/>
    <mergeCell ref="K321:K322"/>
    <mergeCell ref="L321:L322"/>
    <mergeCell ref="M321:M322"/>
    <mergeCell ref="I304:L304"/>
    <mergeCell ref="B307:M311"/>
    <mergeCell ref="B312:M314"/>
    <mergeCell ref="B315:M315"/>
    <mergeCell ref="B316:M317"/>
    <mergeCell ref="B318:M318"/>
    <mergeCell ref="B283:F301"/>
    <mergeCell ref="G283:G284"/>
    <mergeCell ref="H283:J283"/>
    <mergeCell ref="K283:K284"/>
    <mergeCell ref="L283:L284"/>
    <mergeCell ref="M283:M284"/>
    <mergeCell ref="G301:L301"/>
    <mergeCell ref="B277:M277"/>
    <mergeCell ref="B278:M279"/>
    <mergeCell ref="B280:M280"/>
    <mergeCell ref="C281:F282"/>
    <mergeCell ref="G281:G282"/>
    <mergeCell ref="H281:M281"/>
    <mergeCell ref="I282:M282"/>
    <mergeCell ref="M242:M243"/>
    <mergeCell ref="G261:L261"/>
    <mergeCell ref="I262:L262"/>
    <mergeCell ref="I266:L266"/>
    <mergeCell ref="B269:M273"/>
    <mergeCell ref="B274:M276"/>
    <mergeCell ref="B239:M239"/>
    <mergeCell ref="C240:F241"/>
    <mergeCell ref="G240:G241"/>
    <mergeCell ref="H240:M240"/>
    <mergeCell ref="I241:M241"/>
    <mergeCell ref="B242:F261"/>
    <mergeCell ref="G242:G243"/>
    <mergeCell ref="H242:J242"/>
    <mergeCell ref="K242:K243"/>
    <mergeCell ref="L242:L243"/>
    <mergeCell ref="I221:L221"/>
    <mergeCell ref="I225:L225"/>
    <mergeCell ref="B228:M232"/>
    <mergeCell ref="B233:M235"/>
    <mergeCell ref="B236:M236"/>
    <mergeCell ref="B237:M238"/>
    <mergeCell ref="B214:F220"/>
    <mergeCell ref="G214:G215"/>
    <mergeCell ref="H214:J214"/>
    <mergeCell ref="K214:K215"/>
    <mergeCell ref="L214:L215"/>
    <mergeCell ref="M214:M215"/>
    <mergeCell ref="G220:L220"/>
    <mergeCell ref="B208:M208"/>
    <mergeCell ref="B209:M210"/>
    <mergeCell ref="B211:M211"/>
    <mergeCell ref="C212:F213"/>
    <mergeCell ref="G212:G213"/>
    <mergeCell ref="H212:M212"/>
    <mergeCell ref="I213:M213"/>
    <mergeCell ref="M181:M182"/>
    <mergeCell ref="G192:L192"/>
    <mergeCell ref="I193:L193"/>
    <mergeCell ref="I197:L197"/>
    <mergeCell ref="B200:M204"/>
    <mergeCell ref="B205:M207"/>
    <mergeCell ref="B178:M178"/>
    <mergeCell ref="C179:F180"/>
    <mergeCell ref="G179:G180"/>
    <mergeCell ref="H179:M179"/>
    <mergeCell ref="I180:M180"/>
    <mergeCell ref="B181:F192"/>
    <mergeCell ref="G181:G182"/>
    <mergeCell ref="H181:J181"/>
    <mergeCell ref="K181:K182"/>
    <mergeCell ref="L181:L182"/>
    <mergeCell ref="I160:L160"/>
    <mergeCell ref="I164:L164"/>
    <mergeCell ref="B167:M171"/>
    <mergeCell ref="B172:M174"/>
    <mergeCell ref="B175:M175"/>
    <mergeCell ref="B176:M177"/>
    <mergeCell ref="B149:F159"/>
    <mergeCell ref="G149:G150"/>
    <mergeCell ref="H149:J149"/>
    <mergeCell ref="K149:K150"/>
    <mergeCell ref="L149:L150"/>
    <mergeCell ref="M149:M150"/>
    <mergeCell ref="G159:L159"/>
    <mergeCell ref="B143:M143"/>
    <mergeCell ref="B144:M145"/>
    <mergeCell ref="B146:M146"/>
    <mergeCell ref="C147:F148"/>
    <mergeCell ref="G147:G148"/>
    <mergeCell ref="H147:M147"/>
    <mergeCell ref="I148:M148"/>
    <mergeCell ref="M117:M118"/>
    <mergeCell ref="G127:L127"/>
    <mergeCell ref="I128:L128"/>
    <mergeCell ref="I132:L132"/>
    <mergeCell ref="B135:M139"/>
    <mergeCell ref="B140:M142"/>
    <mergeCell ref="B114:M114"/>
    <mergeCell ref="C115:F116"/>
    <mergeCell ref="G115:G116"/>
    <mergeCell ref="H115:M115"/>
    <mergeCell ref="I116:M116"/>
    <mergeCell ref="B117:F127"/>
    <mergeCell ref="G117:G118"/>
    <mergeCell ref="H117:J117"/>
    <mergeCell ref="K117:K118"/>
    <mergeCell ref="L117:L118"/>
    <mergeCell ref="I96:L96"/>
    <mergeCell ref="I100:L100"/>
    <mergeCell ref="B103:M107"/>
    <mergeCell ref="B108:M110"/>
    <mergeCell ref="B111:M111"/>
    <mergeCell ref="B112:M113"/>
    <mergeCell ref="B89:F95"/>
    <mergeCell ref="G89:G90"/>
    <mergeCell ref="H89:J89"/>
    <mergeCell ref="K89:K90"/>
    <mergeCell ref="L89:L90"/>
    <mergeCell ref="M89:M90"/>
    <mergeCell ref="G95:L95"/>
    <mergeCell ref="B83:M83"/>
    <mergeCell ref="B84:M85"/>
    <mergeCell ref="B86:M86"/>
    <mergeCell ref="C87:F88"/>
    <mergeCell ref="G87:G88"/>
    <mergeCell ref="H87:M87"/>
    <mergeCell ref="I88:M88"/>
    <mergeCell ref="M49:M50"/>
    <mergeCell ref="G67:L67"/>
    <mergeCell ref="I68:L68"/>
    <mergeCell ref="I72:L72"/>
    <mergeCell ref="B75:M79"/>
    <mergeCell ref="B80:M82"/>
    <mergeCell ref="B46:M46"/>
    <mergeCell ref="C47:F48"/>
    <mergeCell ref="G47:G48"/>
    <mergeCell ref="H47:M47"/>
    <mergeCell ref="I48:M48"/>
    <mergeCell ref="B49:F67"/>
    <mergeCell ref="G49:G50"/>
    <mergeCell ref="H49:J49"/>
    <mergeCell ref="K49:K50"/>
    <mergeCell ref="L49:L50"/>
    <mergeCell ref="I32:L32"/>
    <mergeCell ref="B35:M39"/>
    <mergeCell ref="B40:M42"/>
    <mergeCell ref="B43:M43"/>
    <mergeCell ref="B44:M45"/>
    <mergeCell ref="B10:F27"/>
    <mergeCell ref="G10:G11"/>
    <mergeCell ref="H10:J10"/>
    <mergeCell ref="K10:K11"/>
    <mergeCell ref="L10:L11"/>
    <mergeCell ref="M10:M11"/>
    <mergeCell ref="G27:L27"/>
    <mergeCell ref="B1:M3"/>
    <mergeCell ref="B4:M4"/>
    <mergeCell ref="B5:M6"/>
    <mergeCell ref="B7:M7"/>
    <mergeCell ref="C8:F9"/>
    <mergeCell ref="G8:G9"/>
    <mergeCell ref="H8:M8"/>
    <mergeCell ref="I9:M9"/>
    <mergeCell ref="I28:L28"/>
  </mergeCells>
  <printOptions horizontalCentered="1" verticalCentered="1"/>
  <pageMargins left="0.59055118110236227" right="0.59055118110236227" top="0.59055118110236227" bottom="0.59055118110236227" header="0.31496062992125984" footer="0.31496062992125984"/>
  <pageSetup scale="72" orientation="landscape" r:id="rId1"/>
  <rowBreaks count="16" manualBreakCount="16">
    <brk id="39" max="16383" man="1"/>
    <brk id="79" max="16383" man="1"/>
    <brk id="107" max="16383" man="1"/>
    <brk id="139" max="16383" man="1"/>
    <brk id="171" max="16383" man="1"/>
    <brk id="204" max="16383" man="1"/>
    <brk id="232" max="16383" man="1"/>
    <brk id="273" max="16383" man="1"/>
    <brk id="311" max="16383" man="1"/>
    <brk id="342" max="16383" man="1"/>
    <brk id="372" max="16383" man="1"/>
    <brk id="402" max="16383" man="1"/>
    <brk id="432" max="16383" man="1"/>
    <brk id="464" max="16383" man="1"/>
    <brk id="495" max="16383" man="1"/>
    <brk id="526" min="1" max="12"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P94"/>
  <sheetViews>
    <sheetView showGridLines="0" view="pageBreakPreview" zoomScale="70" zoomScaleNormal="80" zoomScaleSheetLayoutView="70" workbookViewId="0">
      <selection activeCell="C3" sqref="C3:F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24"/>
    </row>
    <row r="3" spans="2:16" ht="23.25" customHeight="1">
      <c r="B3" s="25"/>
      <c r="C3" s="1163" t="s">
        <v>0</v>
      </c>
      <c r="D3" s="1163"/>
      <c r="E3" s="1163"/>
      <c r="F3" s="1163"/>
      <c r="P3" s="26"/>
    </row>
    <row r="4" spans="2:16">
      <c r="B4" s="25"/>
      <c r="C4" s="210" t="s">
        <v>1</v>
      </c>
      <c r="D4" s="209" t="s">
        <v>2</v>
      </c>
      <c r="E4" s="210" t="s">
        <v>3</v>
      </c>
      <c r="F4" s="209">
        <v>1</v>
      </c>
      <c r="P4" s="26"/>
    </row>
    <row r="5" spans="2:16">
      <c r="B5" s="25"/>
      <c r="C5" s="127"/>
      <c r="D5" s="128"/>
      <c r="E5" s="127"/>
      <c r="F5" s="128"/>
      <c r="P5" s="26"/>
    </row>
    <row r="6" spans="2:16" ht="48" customHeight="1">
      <c r="B6" s="25"/>
      <c r="C6" s="759" t="s">
        <v>36</v>
      </c>
      <c r="D6" s="759"/>
      <c r="E6" s="759"/>
      <c r="F6" s="759"/>
      <c r="G6" s="759"/>
      <c r="H6" s="759"/>
      <c r="I6" s="759"/>
      <c r="J6" s="759"/>
      <c r="K6" s="759"/>
      <c r="L6" s="759"/>
      <c r="M6" s="759"/>
      <c r="N6" s="759"/>
      <c r="O6" s="759"/>
      <c r="P6" s="27"/>
    </row>
    <row r="7" spans="2:16" ht="15" thickBot="1">
      <c r="B7" s="25"/>
      <c r="C7" s="52"/>
      <c r="D7" s="52"/>
      <c r="E7" s="52"/>
      <c r="F7" s="52"/>
      <c r="G7" s="52"/>
      <c r="H7" s="52"/>
      <c r="I7" s="52"/>
      <c r="J7" s="52"/>
      <c r="K7" s="52"/>
      <c r="L7" s="52"/>
      <c r="M7" s="52"/>
      <c r="N7" s="52"/>
      <c r="O7" s="52"/>
      <c r="P7" s="26"/>
    </row>
    <row r="8" spans="2:16" ht="14.4">
      <c r="B8" s="25"/>
      <c r="C8" s="1116"/>
      <c r="D8" s="1118"/>
      <c r="E8" s="1119"/>
      <c r="F8" s="1119"/>
      <c r="G8" s="1119"/>
      <c r="H8" s="1119"/>
      <c r="I8" s="1119"/>
      <c r="J8" s="1119"/>
      <c r="K8" s="1120"/>
      <c r="L8" s="1126"/>
      <c r="M8" s="765"/>
      <c r="N8" s="765"/>
      <c r="O8" s="766"/>
      <c r="P8" s="28"/>
    </row>
    <row r="9" spans="2:16" ht="14.4">
      <c r="B9" s="25"/>
      <c r="C9" s="1117"/>
      <c r="D9" s="1086" t="s">
        <v>37</v>
      </c>
      <c r="E9" s="812"/>
      <c r="F9" s="812"/>
      <c r="G9" s="812"/>
      <c r="H9" s="812"/>
      <c r="I9" s="812"/>
      <c r="J9" s="812"/>
      <c r="K9" s="1087"/>
      <c r="L9" s="1127"/>
      <c r="M9" s="1128"/>
      <c r="N9" s="1128"/>
      <c r="O9" s="1129"/>
      <c r="P9" s="28"/>
    </row>
    <row r="10" spans="2:16" ht="14.4">
      <c r="B10" s="25"/>
      <c r="C10" s="1117"/>
      <c r="D10" s="1086"/>
      <c r="E10" s="812"/>
      <c r="F10" s="812"/>
      <c r="G10" s="812"/>
      <c r="H10" s="812"/>
      <c r="I10" s="812"/>
      <c r="J10" s="812"/>
      <c r="K10" s="1087"/>
      <c r="L10" s="1084" t="s">
        <v>38</v>
      </c>
      <c r="M10" s="1130"/>
      <c r="N10" s="1131"/>
      <c r="O10" s="1132"/>
      <c r="P10" s="28"/>
    </row>
    <row r="11" spans="2:16" ht="14.4">
      <c r="B11" s="25"/>
      <c r="C11" s="1117"/>
      <c r="D11" s="1086" t="s">
        <v>39</v>
      </c>
      <c r="E11" s="812"/>
      <c r="F11" s="812"/>
      <c r="G11" s="812"/>
      <c r="H11" s="812"/>
      <c r="I11" s="812"/>
      <c r="J11" s="812"/>
      <c r="K11" s="1087"/>
      <c r="L11" s="731"/>
      <c r="M11" s="1133"/>
      <c r="N11" s="1134"/>
      <c r="O11" s="1135"/>
      <c r="P11" s="29"/>
    </row>
    <row r="12" spans="2:16" ht="12.75" customHeight="1">
      <c r="B12" s="25"/>
      <c r="C12" s="1117"/>
      <c r="D12" s="1088"/>
      <c r="E12" s="772"/>
      <c r="F12" s="772"/>
      <c r="G12" s="772"/>
      <c r="H12" s="772"/>
      <c r="I12" s="772"/>
      <c r="J12" s="772"/>
      <c r="K12" s="1089"/>
      <c r="L12" s="1084" t="s">
        <v>40</v>
      </c>
      <c r="M12" s="1084">
        <v>1</v>
      </c>
      <c r="N12" s="1084" t="s">
        <v>41</v>
      </c>
      <c r="O12" s="1124">
        <v>1</v>
      </c>
      <c r="P12" s="28"/>
    </row>
    <row r="13" spans="2:16">
      <c r="B13" s="25"/>
      <c r="C13" s="1117"/>
      <c r="D13" s="1088"/>
      <c r="E13" s="772"/>
      <c r="F13" s="772"/>
      <c r="G13" s="772"/>
      <c r="H13" s="772"/>
      <c r="I13" s="772"/>
      <c r="J13" s="772"/>
      <c r="K13" s="1089"/>
      <c r="L13" s="1085"/>
      <c r="M13" s="1085"/>
      <c r="N13" s="1085"/>
      <c r="O13" s="1125"/>
      <c r="P13" s="28"/>
    </row>
    <row r="14" spans="2:16" ht="14.4">
      <c r="B14" s="25"/>
      <c r="C14" s="1117"/>
      <c r="D14" s="1086" t="s">
        <v>42</v>
      </c>
      <c r="E14" s="812"/>
      <c r="F14" s="812"/>
      <c r="G14" s="812"/>
      <c r="H14" s="812"/>
      <c r="I14" s="812"/>
      <c r="J14" s="812"/>
      <c r="K14" s="1087"/>
      <c r="L14" s="1085"/>
      <c r="M14" s="1085"/>
      <c r="N14" s="1085"/>
      <c r="O14" s="1125"/>
      <c r="P14" s="28"/>
    </row>
    <row r="15" spans="2:16" ht="15" thickBot="1">
      <c r="B15" s="25"/>
      <c r="C15" s="53"/>
      <c r="D15" s="54"/>
      <c r="E15" s="54"/>
      <c r="F15" s="54"/>
      <c r="G15" s="54"/>
      <c r="H15" s="54"/>
      <c r="I15" s="54"/>
      <c r="J15" s="54"/>
      <c r="K15" s="54"/>
      <c r="L15" s="54"/>
      <c r="M15" s="55"/>
      <c r="N15" s="55"/>
      <c r="O15" s="56"/>
      <c r="P15" s="30"/>
    </row>
    <row r="16" spans="2:16" ht="14.4">
      <c r="B16" s="25"/>
      <c r="C16" s="57"/>
      <c r="D16" s="215"/>
      <c r="E16" s="215"/>
      <c r="F16" s="215"/>
      <c r="G16" s="215"/>
      <c r="H16" s="215"/>
      <c r="I16" s="215"/>
      <c r="J16" s="215"/>
      <c r="K16" s="215"/>
      <c r="L16" s="58" t="s">
        <v>43</v>
      </c>
      <c r="M16" s="59" t="s">
        <v>44</v>
      </c>
      <c r="N16" s="59" t="s">
        <v>45</v>
      </c>
      <c r="O16" s="60" t="s">
        <v>46</v>
      </c>
      <c r="P16" s="29"/>
    </row>
    <row r="17" spans="2:16" ht="14.4">
      <c r="B17" s="25"/>
      <c r="C17" s="61"/>
      <c r="D17" s="216"/>
      <c r="E17" s="216"/>
      <c r="F17" s="216"/>
      <c r="G17" s="216"/>
      <c r="H17" s="216"/>
      <c r="I17" s="216"/>
      <c r="J17" s="216"/>
      <c r="K17" s="216"/>
      <c r="L17" s="62"/>
      <c r="M17" s="63"/>
      <c r="N17" s="63"/>
      <c r="O17" s="64"/>
      <c r="P17" s="31"/>
    </row>
    <row r="18" spans="2:16" ht="18" customHeight="1">
      <c r="B18" s="25"/>
      <c r="C18" s="1170" t="s">
        <v>47</v>
      </c>
      <c r="D18" s="1171"/>
      <c r="E18" s="1171"/>
      <c r="F18" s="1171"/>
      <c r="G18" s="216"/>
      <c r="H18" s="216"/>
      <c r="I18" s="216" t="s">
        <v>48</v>
      </c>
      <c r="J18" s="52"/>
      <c r="K18" s="216"/>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1092" t="s">
        <v>49</v>
      </c>
      <c r="D22" s="1093"/>
      <c r="E22" s="1093"/>
      <c r="F22" s="1093"/>
      <c r="G22" s="1093"/>
      <c r="H22" s="1093"/>
      <c r="I22" s="1093"/>
      <c r="J22" s="1093"/>
      <c r="K22" s="1093"/>
      <c r="L22" s="1093"/>
      <c r="M22" s="1093"/>
      <c r="N22" s="1093"/>
      <c r="O22" s="1094"/>
      <c r="P22" s="33"/>
    </row>
    <row r="23" spans="2:16" ht="15" thickBot="1">
      <c r="B23" s="25"/>
      <c r="C23" s="75"/>
      <c r="D23" s="52"/>
      <c r="E23" s="52"/>
      <c r="F23" s="52"/>
      <c r="G23" s="52"/>
      <c r="H23" s="52"/>
      <c r="I23" s="52"/>
      <c r="J23" s="52"/>
      <c r="K23" s="52"/>
      <c r="L23" s="52"/>
      <c r="M23" s="52"/>
      <c r="N23" s="52"/>
      <c r="O23" s="76"/>
      <c r="P23" s="26"/>
    </row>
    <row r="24" spans="2:16">
      <c r="B24" s="25"/>
      <c r="C24" s="77" t="s">
        <v>50</v>
      </c>
      <c r="D24" s="1121" t="s">
        <v>11</v>
      </c>
      <c r="E24" s="1122"/>
      <c r="F24" s="1122"/>
      <c r="G24" s="1122"/>
      <c r="H24" s="1122"/>
      <c r="I24" s="1122"/>
      <c r="J24" s="1122"/>
      <c r="K24" s="1122"/>
      <c r="L24" s="1123"/>
      <c r="M24" s="1090" t="s">
        <v>51</v>
      </c>
      <c r="N24" s="1091"/>
      <c r="O24" s="77" t="s">
        <v>13</v>
      </c>
      <c r="P24" s="34"/>
    </row>
    <row r="25" spans="2:16" ht="14.4" thickBot="1">
      <c r="B25" s="25"/>
      <c r="C25" s="78"/>
      <c r="D25" s="1101"/>
      <c r="E25" s="1145"/>
      <c r="F25" s="1145"/>
      <c r="G25" s="1145"/>
      <c r="H25" s="1145"/>
      <c r="I25" s="1145"/>
      <c r="J25" s="1145"/>
      <c r="K25" s="1145"/>
      <c r="L25" s="1102"/>
      <c r="M25" s="1101"/>
      <c r="N25" s="1102"/>
      <c r="O25" s="79"/>
      <c r="P25" s="35"/>
    </row>
    <row r="26" spans="2:16">
      <c r="B26" s="25"/>
      <c r="C26" s="1107" t="s">
        <v>52</v>
      </c>
      <c r="D26" s="1108"/>
      <c r="E26" s="1108"/>
      <c r="F26" s="1108"/>
      <c r="G26" s="1108"/>
      <c r="H26" s="1108"/>
      <c r="I26" s="1108"/>
      <c r="J26" s="1108"/>
      <c r="K26" s="1108"/>
      <c r="L26" s="1108"/>
      <c r="M26" s="1108"/>
      <c r="N26" s="1108"/>
      <c r="O26" s="1109"/>
      <c r="P26" s="36"/>
    </row>
    <row r="27" spans="2:16">
      <c r="B27" s="25"/>
      <c r="C27" s="1110"/>
      <c r="D27" s="1111"/>
      <c r="E27" s="1111"/>
      <c r="F27" s="1111"/>
      <c r="G27" s="1111"/>
      <c r="H27" s="1111"/>
      <c r="I27" s="1111"/>
      <c r="J27" s="1111"/>
      <c r="K27" s="1111"/>
      <c r="L27" s="1111"/>
      <c r="M27" s="1111"/>
      <c r="N27" s="1111"/>
      <c r="O27" s="1112"/>
      <c r="P27" s="36"/>
    </row>
    <row r="28" spans="2:16" ht="14.4" thickBot="1">
      <c r="B28" s="25"/>
      <c r="C28" s="1113"/>
      <c r="D28" s="1114"/>
      <c r="E28" s="1114"/>
      <c r="F28" s="1114"/>
      <c r="G28" s="1114"/>
      <c r="H28" s="1114"/>
      <c r="I28" s="1114"/>
      <c r="J28" s="1114"/>
      <c r="K28" s="1114"/>
      <c r="L28" s="1114"/>
      <c r="M28" s="1114"/>
      <c r="N28" s="1114"/>
      <c r="O28" s="1115"/>
      <c r="P28" s="36"/>
    </row>
    <row r="29" spans="2:16" ht="14.4">
      <c r="B29" s="25"/>
      <c r="C29" s="1103" t="s">
        <v>11</v>
      </c>
      <c r="D29" s="1104"/>
      <c r="E29" s="1104"/>
      <c r="F29" s="1104"/>
      <c r="G29" s="1105"/>
      <c r="H29" s="1106" t="s">
        <v>53</v>
      </c>
      <c r="I29" s="1104"/>
      <c r="J29" s="1143" t="s">
        <v>54</v>
      </c>
      <c r="K29" s="1144"/>
      <c r="L29" s="80" t="s">
        <v>55</v>
      </c>
      <c r="M29" s="1106" t="s">
        <v>56</v>
      </c>
      <c r="N29" s="1137"/>
      <c r="O29" s="81" t="s">
        <v>57</v>
      </c>
      <c r="P29" s="37"/>
    </row>
    <row r="30" spans="2:16" ht="14.4">
      <c r="B30" s="25"/>
      <c r="C30" s="1095"/>
      <c r="D30" s="1096"/>
      <c r="E30" s="1096"/>
      <c r="F30" s="1096"/>
      <c r="G30" s="1097"/>
      <c r="H30" s="1098"/>
      <c r="I30" s="1097"/>
      <c r="J30" s="1098"/>
      <c r="K30" s="1097"/>
      <c r="L30" s="82"/>
      <c r="M30" s="1099"/>
      <c r="N30" s="1100"/>
      <c r="O30" s="83"/>
      <c r="P30" s="38"/>
    </row>
    <row r="31" spans="2:16" ht="14.4">
      <c r="B31" s="25"/>
      <c r="C31" s="84"/>
      <c r="D31" s="85"/>
      <c r="E31" s="85"/>
      <c r="F31" s="85"/>
      <c r="G31" s="86"/>
      <c r="H31" s="87"/>
      <c r="I31" s="86"/>
      <c r="J31" s="87"/>
      <c r="K31" s="86"/>
      <c r="L31" s="82"/>
      <c r="M31" s="1099"/>
      <c r="N31" s="1100"/>
      <c r="O31" s="83"/>
      <c r="P31" s="38"/>
    </row>
    <row r="32" spans="2:16" ht="15" thickBot="1">
      <c r="B32" s="25"/>
      <c r="C32" s="1146"/>
      <c r="D32" s="1147"/>
      <c r="E32" s="1147"/>
      <c r="F32" s="1147"/>
      <c r="G32" s="1148"/>
      <c r="H32" s="1149"/>
      <c r="I32" s="1148"/>
      <c r="J32" s="1149"/>
      <c r="K32" s="1148"/>
      <c r="L32" s="88"/>
      <c r="M32" s="1150"/>
      <c r="N32" s="1151"/>
      <c r="O32" s="83"/>
      <c r="P32" s="38"/>
    </row>
    <row r="33" spans="2:16" ht="15" thickBot="1">
      <c r="B33" s="25"/>
      <c r="C33" s="1138" t="s">
        <v>58</v>
      </c>
      <c r="D33" s="1139"/>
      <c r="E33" s="1139"/>
      <c r="F33" s="1139"/>
      <c r="G33" s="1139"/>
      <c r="H33" s="1139"/>
      <c r="I33" s="1139"/>
      <c r="J33" s="1139"/>
      <c r="K33" s="1139"/>
      <c r="L33" s="1139"/>
      <c r="M33" s="1139"/>
      <c r="N33" s="1140"/>
      <c r="O33" s="89"/>
      <c r="P33" s="39"/>
    </row>
    <row r="34" spans="2:16" ht="13.5" customHeight="1">
      <c r="B34" s="25"/>
      <c r="C34" s="1107" t="s">
        <v>59</v>
      </c>
      <c r="D34" s="1108"/>
      <c r="E34" s="1108"/>
      <c r="F34" s="1108"/>
      <c r="G34" s="1108"/>
      <c r="H34" s="1108"/>
      <c r="I34" s="1108"/>
      <c r="J34" s="1108"/>
      <c r="K34" s="1108"/>
      <c r="L34" s="1108"/>
      <c r="M34" s="1108"/>
      <c r="N34" s="1108"/>
      <c r="O34" s="1109"/>
      <c r="P34" s="36"/>
    </row>
    <row r="35" spans="2:16">
      <c r="B35" s="25"/>
      <c r="C35" s="1110"/>
      <c r="D35" s="1111"/>
      <c r="E35" s="1111"/>
      <c r="F35" s="1111"/>
      <c r="G35" s="1111"/>
      <c r="H35" s="1111"/>
      <c r="I35" s="1111"/>
      <c r="J35" s="1111"/>
      <c r="K35" s="1111"/>
      <c r="L35" s="1111"/>
      <c r="M35" s="1111"/>
      <c r="N35" s="1111"/>
      <c r="O35" s="1112"/>
      <c r="P35" s="36"/>
    </row>
    <row r="36" spans="2:16" ht="14.4" thickBot="1">
      <c r="B36" s="25"/>
      <c r="C36" s="1113"/>
      <c r="D36" s="1114"/>
      <c r="E36" s="1114"/>
      <c r="F36" s="1114"/>
      <c r="G36" s="1114"/>
      <c r="H36" s="1114"/>
      <c r="I36" s="1114"/>
      <c r="J36" s="1114"/>
      <c r="K36" s="1114"/>
      <c r="L36" s="1114"/>
      <c r="M36" s="1114"/>
      <c r="N36" s="1114"/>
      <c r="O36" s="1115"/>
      <c r="P36" s="36"/>
    </row>
    <row r="37" spans="2:16" ht="14.4">
      <c r="B37" s="25"/>
      <c r="C37" s="1103" t="s">
        <v>11</v>
      </c>
      <c r="D37" s="1136"/>
      <c r="E37" s="1136"/>
      <c r="F37" s="1136"/>
      <c r="G37" s="1136"/>
      <c r="H37" s="1136"/>
      <c r="I37" s="1136"/>
      <c r="J37" s="1137"/>
      <c r="K37" s="214" t="s">
        <v>51</v>
      </c>
      <c r="L37" s="80" t="s">
        <v>13</v>
      </c>
      <c r="M37" s="1106" t="s">
        <v>60</v>
      </c>
      <c r="N37" s="1137"/>
      <c r="O37" s="81" t="s">
        <v>57</v>
      </c>
      <c r="P37" s="37"/>
    </row>
    <row r="38" spans="2:16" ht="14.4">
      <c r="B38" s="25"/>
      <c r="C38" s="1095"/>
      <c r="D38" s="1096"/>
      <c r="E38" s="1096"/>
      <c r="F38" s="1096"/>
      <c r="G38" s="1096"/>
      <c r="H38" s="1096"/>
      <c r="I38" s="1096"/>
      <c r="J38" s="1097"/>
      <c r="K38" s="211"/>
      <c r="L38" s="90"/>
      <c r="M38" s="1154"/>
      <c r="N38" s="1155"/>
      <c r="O38" s="83"/>
      <c r="P38" s="38"/>
    </row>
    <row r="39" spans="2:16" ht="15" thickBot="1">
      <c r="B39" s="25"/>
      <c r="C39" s="1146"/>
      <c r="D39" s="1147"/>
      <c r="E39" s="1147"/>
      <c r="F39" s="1147"/>
      <c r="G39" s="1147"/>
      <c r="H39" s="1147"/>
      <c r="I39" s="1147"/>
      <c r="J39" s="1148"/>
      <c r="K39" s="85"/>
      <c r="L39" s="91"/>
      <c r="M39" s="1152"/>
      <c r="N39" s="1153"/>
      <c r="O39" s="92"/>
      <c r="P39" s="38"/>
    </row>
    <row r="40" spans="2:16" ht="15" thickBot="1">
      <c r="B40" s="25"/>
      <c r="C40" s="1138" t="s">
        <v>58</v>
      </c>
      <c r="D40" s="1139"/>
      <c r="E40" s="1139"/>
      <c r="F40" s="1139"/>
      <c r="G40" s="1139"/>
      <c r="H40" s="1139"/>
      <c r="I40" s="1139"/>
      <c r="J40" s="1139"/>
      <c r="K40" s="1139"/>
      <c r="L40" s="1139"/>
      <c r="M40" s="1139"/>
      <c r="N40" s="1140"/>
      <c r="O40" s="93">
        <v>0</v>
      </c>
      <c r="P40" s="38"/>
    </row>
    <row r="41" spans="2:16">
      <c r="B41" s="25"/>
      <c r="C41" s="1107" t="s">
        <v>61</v>
      </c>
      <c r="D41" s="1108"/>
      <c r="E41" s="1108"/>
      <c r="F41" s="1108"/>
      <c r="G41" s="1108"/>
      <c r="H41" s="1108"/>
      <c r="I41" s="1108"/>
      <c r="J41" s="1108"/>
      <c r="K41" s="1108"/>
      <c r="L41" s="1108"/>
      <c r="M41" s="1108"/>
      <c r="N41" s="1108"/>
      <c r="O41" s="1109"/>
      <c r="P41" s="36"/>
    </row>
    <row r="42" spans="2:16">
      <c r="B42" s="25"/>
      <c r="C42" s="1110"/>
      <c r="D42" s="1111"/>
      <c r="E42" s="1111"/>
      <c r="F42" s="1111"/>
      <c r="G42" s="1111"/>
      <c r="H42" s="1111"/>
      <c r="I42" s="1111"/>
      <c r="J42" s="1111"/>
      <c r="K42" s="1111"/>
      <c r="L42" s="1111"/>
      <c r="M42" s="1111"/>
      <c r="N42" s="1111"/>
      <c r="O42" s="1112"/>
      <c r="P42" s="36"/>
    </row>
    <row r="43" spans="2:16" ht="14.4" thickBot="1">
      <c r="B43" s="25"/>
      <c r="C43" s="1113"/>
      <c r="D43" s="1114"/>
      <c r="E43" s="1114"/>
      <c r="F43" s="1114"/>
      <c r="G43" s="1114"/>
      <c r="H43" s="1114"/>
      <c r="I43" s="1114"/>
      <c r="J43" s="1114"/>
      <c r="K43" s="1114"/>
      <c r="L43" s="1114"/>
      <c r="M43" s="1114"/>
      <c r="N43" s="1114"/>
      <c r="O43" s="1115"/>
      <c r="P43" s="36"/>
    </row>
    <row r="44" spans="2:16" ht="16.8">
      <c r="B44" s="25"/>
      <c r="C44" s="1103" t="s">
        <v>62</v>
      </c>
      <c r="D44" s="1136"/>
      <c r="E44" s="1136"/>
      <c r="F44" s="1136"/>
      <c r="G44" s="1136"/>
      <c r="H44" s="1136"/>
      <c r="I44" s="1136"/>
      <c r="J44" s="80" t="s">
        <v>63</v>
      </c>
      <c r="K44" s="212" t="s">
        <v>64</v>
      </c>
      <c r="L44" s="94" t="s">
        <v>65</v>
      </c>
      <c r="M44" s="1106" t="s">
        <v>66</v>
      </c>
      <c r="N44" s="1137"/>
      <c r="O44" s="81" t="s">
        <v>57</v>
      </c>
      <c r="P44" s="37"/>
    </row>
    <row r="45" spans="2:16" ht="14.4">
      <c r="B45" s="25"/>
      <c r="C45" s="1095"/>
      <c r="D45" s="1096"/>
      <c r="E45" s="1096"/>
      <c r="F45" s="1096"/>
      <c r="G45" s="1096"/>
      <c r="H45" s="1096"/>
      <c r="I45" s="1096"/>
      <c r="J45" s="95"/>
      <c r="K45" s="96"/>
      <c r="L45" s="95"/>
      <c r="M45" s="1161"/>
      <c r="N45" s="1162"/>
      <c r="O45" s="83"/>
      <c r="P45" s="38"/>
    </row>
    <row r="46" spans="2:16" ht="15" thickBot="1">
      <c r="B46" s="25"/>
      <c r="C46" s="1146"/>
      <c r="D46" s="1147"/>
      <c r="E46" s="1147"/>
      <c r="F46" s="1147"/>
      <c r="G46" s="1147"/>
      <c r="H46" s="1147"/>
      <c r="I46" s="1147"/>
      <c r="J46" s="97"/>
      <c r="K46" s="98"/>
      <c r="L46" s="97"/>
      <c r="M46" s="1152"/>
      <c r="N46" s="1153"/>
      <c r="O46" s="99"/>
      <c r="P46" s="38"/>
    </row>
    <row r="47" spans="2:16" ht="15" thickBot="1">
      <c r="B47" s="25"/>
      <c r="C47" s="1138" t="s">
        <v>58</v>
      </c>
      <c r="D47" s="1139"/>
      <c r="E47" s="1139"/>
      <c r="F47" s="1139"/>
      <c r="G47" s="1139"/>
      <c r="H47" s="1139"/>
      <c r="I47" s="1139"/>
      <c r="J47" s="1139"/>
      <c r="K47" s="1139"/>
      <c r="L47" s="1139"/>
      <c r="M47" s="1139"/>
      <c r="N47" s="1140"/>
      <c r="O47" s="89"/>
      <c r="P47" s="39"/>
    </row>
    <row r="48" spans="2:16">
      <c r="B48" s="25"/>
      <c r="C48" s="1107" t="s">
        <v>67</v>
      </c>
      <c r="D48" s="1108"/>
      <c r="E48" s="1108"/>
      <c r="F48" s="1108"/>
      <c r="G48" s="1108"/>
      <c r="H48" s="1108"/>
      <c r="I48" s="1108"/>
      <c r="J48" s="1108"/>
      <c r="K48" s="1108"/>
      <c r="L48" s="1108"/>
      <c r="M48" s="1108"/>
      <c r="N48" s="1108"/>
      <c r="O48" s="1109"/>
      <c r="P48" s="36"/>
    </row>
    <row r="49" spans="2:16">
      <c r="B49" s="25"/>
      <c r="C49" s="1110"/>
      <c r="D49" s="1111"/>
      <c r="E49" s="1111"/>
      <c r="F49" s="1111"/>
      <c r="G49" s="1111"/>
      <c r="H49" s="1111"/>
      <c r="I49" s="1111"/>
      <c r="J49" s="1111"/>
      <c r="K49" s="1111"/>
      <c r="L49" s="1111"/>
      <c r="M49" s="1111"/>
      <c r="N49" s="1111"/>
      <c r="O49" s="1112"/>
      <c r="P49" s="36"/>
    </row>
    <row r="50" spans="2:16" ht="14.4" thickBot="1">
      <c r="B50" s="25"/>
      <c r="C50" s="1113"/>
      <c r="D50" s="1114"/>
      <c r="E50" s="1114"/>
      <c r="F50" s="1114"/>
      <c r="G50" s="1114"/>
      <c r="H50" s="1114"/>
      <c r="I50" s="1114"/>
      <c r="J50" s="1114"/>
      <c r="K50" s="1114"/>
      <c r="L50" s="1114"/>
      <c r="M50" s="1114"/>
      <c r="N50" s="1114"/>
      <c r="O50" s="1115"/>
      <c r="P50" s="36"/>
    </row>
    <row r="51" spans="2:16" ht="28.2">
      <c r="B51" s="25"/>
      <c r="C51" s="1103" t="s">
        <v>68</v>
      </c>
      <c r="D51" s="1136"/>
      <c r="E51" s="1136"/>
      <c r="F51" s="1136"/>
      <c r="G51" s="1136"/>
      <c r="H51" s="1136"/>
      <c r="I51" s="1136"/>
      <c r="J51" s="80" t="s">
        <v>69</v>
      </c>
      <c r="K51" s="100" t="s">
        <v>70</v>
      </c>
      <c r="L51" s="101" t="s">
        <v>71</v>
      </c>
      <c r="M51" s="1159" t="s">
        <v>56</v>
      </c>
      <c r="N51" s="1160"/>
      <c r="O51" s="102" t="s">
        <v>57</v>
      </c>
      <c r="P51" s="40"/>
    </row>
    <row r="52" spans="2:16" ht="14.4">
      <c r="B52" s="25"/>
      <c r="C52" s="103"/>
      <c r="D52" s="104"/>
      <c r="E52" s="104"/>
      <c r="F52" s="104"/>
      <c r="G52" s="104"/>
      <c r="H52" s="104"/>
      <c r="I52" s="104"/>
      <c r="J52" s="105"/>
      <c r="K52" s="106"/>
      <c r="L52" s="107"/>
      <c r="M52" s="1141"/>
      <c r="N52" s="1142"/>
      <c r="O52" s="108"/>
      <c r="P52" s="41"/>
    </row>
    <row r="53" spans="2:16" ht="14.4">
      <c r="B53" s="25"/>
      <c r="C53" s="103"/>
      <c r="D53" s="104"/>
      <c r="E53" s="104"/>
      <c r="F53" s="104"/>
      <c r="G53" s="104"/>
      <c r="H53" s="104"/>
      <c r="I53" s="104"/>
      <c r="J53" s="105"/>
      <c r="K53" s="106"/>
      <c r="L53" s="107"/>
      <c r="M53" s="1141"/>
      <c r="N53" s="1142"/>
      <c r="O53" s="108"/>
      <c r="P53" s="41"/>
    </row>
    <row r="54" spans="2:16" ht="14.4">
      <c r="B54" s="25"/>
      <c r="C54" s="103"/>
      <c r="D54" s="104"/>
      <c r="E54" s="104"/>
      <c r="F54" s="104"/>
      <c r="G54" s="104"/>
      <c r="H54" s="104"/>
      <c r="I54" s="104"/>
      <c r="J54" s="105"/>
      <c r="K54" s="106"/>
      <c r="L54" s="107"/>
      <c r="M54" s="1161"/>
      <c r="N54" s="1162"/>
      <c r="O54" s="108"/>
      <c r="P54" s="41"/>
    </row>
    <row r="55" spans="2:16" ht="15" thickBot="1">
      <c r="B55" s="25"/>
      <c r="C55" s="1146"/>
      <c r="D55" s="1147"/>
      <c r="E55" s="1147"/>
      <c r="F55" s="1147"/>
      <c r="G55" s="1147"/>
      <c r="H55" s="1147"/>
      <c r="I55" s="1147"/>
      <c r="J55" s="97"/>
      <c r="K55" s="98"/>
      <c r="L55" s="97"/>
      <c r="M55" s="1152"/>
      <c r="N55" s="1153"/>
      <c r="O55" s="99"/>
      <c r="P55" s="38"/>
    </row>
    <row r="56" spans="2:16" ht="15" thickBot="1">
      <c r="B56" s="25"/>
      <c r="C56" s="1138" t="s">
        <v>58</v>
      </c>
      <c r="D56" s="1139"/>
      <c r="E56" s="1139"/>
      <c r="F56" s="1139"/>
      <c r="G56" s="1139"/>
      <c r="H56" s="1139"/>
      <c r="I56" s="1139"/>
      <c r="J56" s="1139"/>
      <c r="K56" s="1139"/>
      <c r="L56" s="1139"/>
      <c r="M56" s="1139"/>
      <c r="N56" s="1140"/>
      <c r="O56" s="93"/>
      <c r="P56" s="38"/>
    </row>
    <row r="57" spans="2:16" ht="15" thickBot="1">
      <c r="B57" s="25"/>
      <c r="C57" s="75"/>
      <c r="D57" s="52"/>
      <c r="E57" s="52"/>
      <c r="F57" s="52"/>
      <c r="G57" s="52"/>
      <c r="H57" s="52"/>
      <c r="I57" s="52"/>
      <c r="J57" s="52"/>
      <c r="K57" s="52"/>
      <c r="L57" s="52"/>
      <c r="M57" s="52"/>
      <c r="N57" s="52"/>
      <c r="O57" s="76"/>
      <c r="P57" s="26"/>
    </row>
    <row r="58" spans="2:16" ht="15" thickBot="1">
      <c r="B58" s="25"/>
      <c r="C58" s="1156" t="s">
        <v>72</v>
      </c>
      <c r="D58" s="1157"/>
      <c r="E58" s="1157"/>
      <c r="F58" s="1157"/>
      <c r="G58" s="1157"/>
      <c r="H58" s="1157"/>
      <c r="I58" s="1157"/>
      <c r="J58" s="1157"/>
      <c r="K58" s="1157"/>
      <c r="L58" s="1157"/>
      <c r="M58" s="1157"/>
      <c r="N58" s="1158"/>
      <c r="O58" s="109"/>
      <c r="P58" s="42"/>
    </row>
    <row r="59" spans="2:16">
      <c r="B59" s="25"/>
      <c r="C59" s="1107" t="s">
        <v>73</v>
      </c>
      <c r="D59" s="1108"/>
      <c r="E59" s="1108"/>
      <c r="F59" s="1108"/>
      <c r="G59" s="1108"/>
      <c r="H59" s="1108"/>
      <c r="I59" s="1108"/>
      <c r="J59" s="1108"/>
      <c r="K59" s="1108"/>
      <c r="L59" s="1108"/>
      <c r="M59" s="1108"/>
      <c r="N59" s="1108"/>
      <c r="O59" s="1109"/>
      <c r="P59" s="36"/>
    </row>
    <row r="60" spans="2:16">
      <c r="B60" s="25"/>
      <c r="C60" s="1110"/>
      <c r="D60" s="1111"/>
      <c r="E60" s="1111"/>
      <c r="F60" s="1111"/>
      <c r="G60" s="1111"/>
      <c r="H60" s="1111"/>
      <c r="I60" s="1111"/>
      <c r="J60" s="1111"/>
      <c r="K60" s="1111"/>
      <c r="L60" s="1111"/>
      <c r="M60" s="1111"/>
      <c r="N60" s="1111"/>
      <c r="O60" s="1112"/>
      <c r="P60" s="36"/>
    </row>
    <row r="61" spans="2:16" ht="14.4" thickBot="1">
      <c r="B61" s="25"/>
      <c r="C61" s="1113"/>
      <c r="D61" s="1114"/>
      <c r="E61" s="1114"/>
      <c r="F61" s="1114"/>
      <c r="G61" s="1114"/>
      <c r="H61" s="1114"/>
      <c r="I61" s="1114"/>
      <c r="J61" s="1114"/>
      <c r="K61" s="1114"/>
      <c r="L61" s="1114"/>
      <c r="M61" s="1114"/>
      <c r="N61" s="1114"/>
      <c r="O61" s="1115"/>
      <c r="P61" s="36"/>
    </row>
    <row r="62" spans="2:16" ht="14.4">
      <c r="B62" s="25"/>
      <c r="C62" s="1103" t="s">
        <v>74</v>
      </c>
      <c r="D62" s="1136"/>
      <c r="E62" s="1136"/>
      <c r="F62" s="1136"/>
      <c r="G62" s="1136"/>
      <c r="H62" s="1136"/>
      <c r="I62" s="1136"/>
      <c r="J62" s="212"/>
      <c r="K62" s="213"/>
      <c r="L62" s="101" t="s">
        <v>75</v>
      </c>
      <c r="M62" s="1159" t="s">
        <v>76</v>
      </c>
      <c r="N62" s="1160"/>
      <c r="O62" s="102"/>
      <c r="P62" s="40"/>
    </row>
    <row r="63" spans="2:16" ht="14.4">
      <c r="B63" s="25"/>
      <c r="C63" s="1095" t="s">
        <v>77</v>
      </c>
      <c r="D63" s="1096"/>
      <c r="E63" s="1096"/>
      <c r="F63" s="1096"/>
      <c r="G63" s="1096"/>
      <c r="H63" s="1096"/>
      <c r="I63" s="1096"/>
      <c r="J63" s="110"/>
      <c r="K63" s="111"/>
      <c r="L63" s="112"/>
      <c r="M63" s="1178"/>
      <c r="N63" s="1179"/>
      <c r="O63" s="113"/>
      <c r="P63" s="43"/>
    </row>
    <row r="64" spans="2:16" ht="14.4">
      <c r="B64" s="25"/>
      <c r="C64" s="84" t="s">
        <v>78</v>
      </c>
      <c r="D64" s="85"/>
      <c r="E64" s="85"/>
      <c r="F64" s="85"/>
      <c r="G64" s="85"/>
      <c r="H64" s="85"/>
      <c r="I64" s="85"/>
      <c r="J64" s="110"/>
      <c r="K64" s="111"/>
      <c r="L64" s="112"/>
      <c r="M64" s="1178"/>
      <c r="N64" s="1179"/>
      <c r="O64" s="113"/>
      <c r="P64" s="43"/>
    </row>
    <row r="65" spans="2:16" ht="15" thickBot="1">
      <c r="B65" s="25"/>
      <c r="C65" s="69" t="s">
        <v>79</v>
      </c>
      <c r="D65" s="70"/>
      <c r="E65" s="70"/>
      <c r="F65" s="70"/>
      <c r="G65" s="70"/>
      <c r="H65" s="70"/>
      <c r="I65" s="70"/>
      <c r="J65" s="114"/>
      <c r="K65" s="115"/>
      <c r="L65" s="112"/>
      <c r="M65" s="1180"/>
      <c r="N65" s="1181"/>
      <c r="O65" s="113"/>
      <c r="P65" s="43"/>
    </row>
    <row r="66" spans="2:16" ht="15" thickBot="1">
      <c r="B66" s="25"/>
      <c r="C66" s="1138" t="s">
        <v>58</v>
      </c>
      <c r="D66" s="1139"/>
      <c r="E66" s="1139"/>
      <c r="F66" s="1139"/>
      <c r="G66" s="1139"/>
      <c r="H66" s="1139"/>
      <c r="I66" s="1139"/>
      <c r="J66" s="1139"/>
      <c r="K66" s="1139"/>
      <c r="L66" s="1139"/>
      <c r="M66" s="1139"/>
      <c r="N66" s="1140"/>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1156" t="s">
        <v>80</v>
      </c>
      <c r="D68" s="1157"/>
      <c r="E68" s="1157"/>
      <c r="F68" s="1157"/>
      <c r="G68" s="1157"/>
      <c r="H68" s="1157"/>
      <c r="I68" s="1157"/>
      <c r="J68" s="1157"/>
      <c r="K68" s="1157"/>
      <c r="L68" s="1157"/>
      <c r="M68" s="1157"/>
      <c r="N68" s="1158"/>
      <c r="O68" s="117"/>
      <c r="P68" s="44"/>
    </row>
    <row r="69" spans="2:16" ht="14.4">
      <c r="B69" s="25"/>
      <c r="C69" s="72"/>
      <c r="D69" s="73"/>
      <c r="E69" s="73"/>
      <c r="F69" s="73"/>
      <c r="G69" s="73"/>
      <c r="H69" s="73"/>
      <c r="I69" s="73"/>
      <c r="J69" s="73"/>
      <c r="K69" s="73"/>
      <c r="L69" s="73"/>
      <c r="M69" s="73"/>
      <c r="N69" s="73"/>
      <c r="O69" s="74"/>
      <c r="P69" s="26"/>
    </row>
    <row r="70" spans="2:16" ht="14.4">
      <c r="B70" s="25"/>
      <c r="C70" s="75"/>
      <c r="D70" s="52"/>
      <c r="E70" s="52"/>
      <c r="F70" s="52"/>
      <c r="G70" s="52"/>
      <c r="H70" s="52"/>
      <c r="I70" s="52"/>
      <c r="J70" s="52"/>
      <c r="K70" s="52"/>
      <c r="L70" s="52"/>
      <c r="M70" s="52"/>
      <c r="N70" s="52"/>
      <c r="O70" s="76"/>
      <c r="P70" s="26"/>
    </row>
    <row r="71" spans="2:16" ht="14.4">
      <c r="B71" s="25"/>
      <c r="C71" s="75"/>
      <c r="D71" s="52"/>
      <c r="E71" s="52"/>
      <c r="F71" s="52"/>
      <c r="G71" s="52"/>
      <c r="H71" s="52"/>
      <c r="I71" s="52"/>
      <c r="J71" s="52"/>
      <c r="K71" s="52"/>
      <c r="L71" s="52"/>
      <c r="M71" s="52"/>
      <c r="N71" s="52"/>
      <c r="O71" s="76"/>
      <c r="P71" s="26"/>
    </row>
    <row r="72" spans="2:16" ht="14.4">
      <c r="B72" s="25"/>
      <c r="C72" s="75"/>
      <c r="D72" s="52"/>
      <c r="E72" s="52"/>
      <c r="F72" s="52"/>
      <c r="G72" s="52"/>
      <c r="H72" s="118" t="s">
        <v>81</v>
      </c>
      <c r="I72" s="118"/>
      <c r="J72" s="118"/>
      <c r="K72" s="118"/>
      <c r="L72" s="52"/>
      <c r="M72" s="52"/>
      <c r="N72" s="52"/>
      <c r="O72" s="76"/>
      <c r="P72" s="26"/>
    </row>
    <row r="73" spans="2:16" ht="14.4">
      <c r="B73" s="25"/>
      <c r="C73" s="75"/>
      <c r="D73" s="52"/>
      <c r="E73" s="52"/>
      <c r="F73" s="52"/>
      <c r="G73" s="52"/>
      <c r="H73" s="118" t="s">
        <v>82</v>
      </c>
      <c r="I73" s="52"/>
      <c r="J73" s="52"/>
      <c r="K73" s="52"/>
      <c r="L73" s="52"/>
      <c r="M73" s="52"/>
      <c r="N73" s="52"/>
      <c r="O73" s="76"/>
      <c r="P73" s="45"/>
    </row>
    <row r="74" spans="2:16" ht="14.4">
      <c r="B74" s="25"/>
      <c r="C74" s="75"/>
      <c r="D74" s="52"/>
      <c r="E74" s="52"/>
      <c r="F74" s="52"/>
      <c r="G74" s="52"/>
      <c r="H74" s="118" t="s">
        <v>83</v>
      </c>
      <c r="I74" s="52"/>
      <c r="J74" s="52"/>
      <c r="K74" s="52"/>
      <c r="L74" s="52"/>
      <c r="M74" s="52"/>
      <c r="N74" s="52"/>
      <c r="O74" s="76"/>
      <c r="P74" s="45"/>
    </row>
    <row r="75" spans="2:16" ht="14.4">
      <c r="B75" s="25"/>
      <c r="C75" s="61"/>
      <c r="D75" s="119"/>
      <c r="E75" s="119"/>
      <c r="F75" s="119"/>
      <c r="G75" s="119"/>
      <c r="H75" s="118" t="s">
        <v>84</v>
      </c>
      <c r="I75" s="119"/>
      <c r="J75" s="119"/>
      <c r="K75" s="119"/>
      <c r="L75" s="119"/>
      <c r="M75" s="119"/>
      <c r="N75" s="119"/>
      <c r="O75" s="120"/>
      <c r="P75" s="46"/>
    </row>
    <row r="76" spans="2:16" ht="14.4">
      <c r="B76" s="25"/>
      <c r="C76" s="75"/>
      <c r="D76" s="52"/>
      <c r="E76" s="52"/>
      <c r="F76" s="52"/>
      <c r="G76" s="52"/>
      <c r="H76" s="52" t="s">
        <v>85</v>
      </c>
      <c r="I76" s="52"/>
      <c r="J76" s="52"/>
      <c r="K76" s="52"/>
      <c r="L76" s="52"/>
      <c r="M76" s="52"/>
      <c r="N76" s="52"/>
      <c r="O76" s="76"/>
      <c r="P76" s="26"/>
    </row>
    <row r="77" spans="2:16" ht="14.4">
      <c r="B77" s="25"/>
      <c r="C77" s="121" t="s">
        <v>86</v>
      </c>
      <c r="D77" s="122"/>
      <c r="E77" s="122"/>
      <c r="F77" s="122"/>
      <c r="G77" s="122"/>
      <c r="H77" s="122"/>
      <c r="I77" s="122"/>
      <c r="J77" s="122"/>
      <c r="K77" s="122"/>
      <c r="L77" s="122"/>
      <c r="M77" s="122"/>
      <c r="N77" s="122"/>
      <c r="O77" s="123"/>
      <c r="P77" s="26"/>
    </row>
    <row r="78" spans="2:16" ht="14.4">
      <c r="B78" s="25"/>
      <c r="C78" s="1175"/>
      <c r="D78" s="1176"/>
      <c r="E78" s="1176"/>
      <c r="F78" s="1176"/>
      <c r="G78" s="1176"/>
      <c r="H78" s="1176"/>
      <c r="I78" s="1176"/>
      <c r="J78" s="1176"/>
      <c r="K78" s="1176"/>
      <c r="L78" s="1176"/>
      <c r="M78" s="1176"/>
      <c r="N78" s="1176"/>
      <c r="O78" s="1177"/>
      <c r="P78" s="46"/>
    </row>
    <row r="79" spans="2:16" ht="14.4">
      <c r="B79" s="25"/>
      <c r="C79" s="1175"/>
      <c r="D79" s="1176"/>
      <c r="E79" s="1176"/>
      <c r="F79" s="1176"/>
      <c r="G79" s="1176"/>
      <c r="H79" s="1176"/>
      <c r="I79" s="1176"/>
      <c r="J79" s="1176"/>
      <c r="K79" s="1176"/>
      <c r="L79" s="1176"/>
      <c r="M79" s="1176"/>
      <c r="N79" s="1176"/>
      <c r="O79" s="1177"/>
      <c r="P79" s="46"/>
    </row>
    <row r="80" spans="2:16" ht="14.4">
      <c r="B80" s="25"/>
      <c r="C80" s="61"/>
      <c r="D80" s="119"/>
      <c r="E80" s="119"/>
      <c r="F80" s="119"/>
      <c r="G80" s="119"/>
      <c r="H80" s="119"/>
      <c r="I80" s="119"/>
      <c r="J80" s="119"/>
      <c r="K80" s="119"/>
      <c r="L80" s="119"/>
      <c r="M80" s="119"/>
      <c r="N80" s="119"/>
      <c r="O80" s="120"/>
      <c r="P80" s="46"/>
    </row>
    <row r="81" spans="2:16" ht="14.4">
      <c r="B81" s="25"/>
      <c r="C81" s="124" t="s">
        <v>87</v>
      </c>
      <c r="D81" s="119"/>
      <c r="E81" s="119"/>
      <c r="F81" s="119"/>
      <c r="G81" s="119"/>
      <c r="H81" s="119"/>
      <c r="I81" s="119"/>
      <c r="J81" s="119"/>
      <c r="K81" s="119"/>
      <c r="L81" s="119"/>
      <c r="M81" s="119"/>
      <c r="N81" s="119"/>
      <c r="O81" s="120"/>
      <c r="P81" s="46"/>
    </row>
    <row r="82" spans="2:16" ht="12.75" customHeight="1">
      <c r="B82" s="25"/>
      <c r="C82" s="1172" t="s">
        <v>88</v>
      </c>
      <c r="D82" s="1173"/>
      <c r="E82" s="1173"/>
      <c r="F82" s="1173"/>
      <c r="G82" s="1173"/>
      <c r="H82" s="1173"/>
      <c r="I82" s="1173"/>
      <c r="J82" s="1173"/>
      <c r="K82" s="1173"/>
      <c r="L82" s="1173"/>
      <c r="M82" s="1173"/>
      <c r="N82" s="1173"/>
      <c r="O82" s="1174"/>
      <c r="P82" s="47"/>
    </row>
    <row r="83" spans="2:16" ht="24" customHeight="1">
      <c r="B83" s="25"/>
      <c r="C83" s="1172"/>
      <c r="D83" s="1173"/>
      <c r="E83" s="1173"/>
      <c r="F83" s="1173"/>
      <c r="G83" s="1173"/>
      <c r="H83" s="1173"/>
      <c r="I83" s="1173"/>
      <c r="J83" s="1173"/>
      <c r="K83" s="1173"/>
      <c r="L83" s="1173"/>
      <c r="M83" s="1173"/>
      <c r="N83" s="1173"/>
      <c r="O83" s="1174"/>
      <c r="P83" s="47"/>
    </row>
    <row r="84" spans="2:16" ht="12.9" customHeight="1">
      <c r="B84" s="25"/>
      <c r="C84" s="1172" t="s">
        <v>89</v>
      </c>
      <c r="D84" s="1173"/>
      <c r="E84" s="1173"/>
      <c r="F84" s="1173"/>
      <c r="G84" s="1173"/>
      <c r="H84" s="1173"/>
      <c r="I84" s="1173"/>
      <c r="J84" s="1173"/>
      <c r="K84" s="1173"/>
      <c r="L84" s="1173"/>
      <c r="M84" s="1173"/>
      <c r="N84" s="1173"/>
      <c r="O84" s="1174"/>
      <c r="P84" s="47"/>
    </row>
    <row r="85" spans="2:16" ht="32.25" customHeight="1">
      <c r="B85" s="25"/>
      <c r="C85" s="1172"/>
      <c r="D85" s="1173"/>
      <c r="E85" s="1173"/>
      <c r="F85" s="1173"/>
      <c r="G85" s="1173"/>
      <c r="H85" s="1173"/>
      <c r="I85" s="1173"/>
      <c r="J85" s="1173"/>
      <c r="K85" s="1173"/>
      <c r="L85" s="1173"/>
      <c r="M85" s="1173"/>
      <c r="N85" s="1173"/>
      <c r="O85" s="1174"/>
      <c r="P85" s="47"/>
    </row>
    <row r="86" spans="2:16" ht="14.4">
      <c r="B86" s="25"/>
      <c r="C86" s="61"/>
      <c r="D86" s="119"/>
      <c r="E86" s="119"/>
      <c r="F86" s="119"/>
      <c r="G86" s="119"/>
      <c r="H86" s="119"/>
      <c r="I86" s="119"/>
      <c r="J86" s="119"/>
      <c r="K86" s="119"/>
      <c r="L86" s="119"/>
      <c r="M86" s="119"/>
      <c r="N86" s="119"/>
      <c r="O86" s="120"/>
      <c r="P86" s="46"/>
    </row>
    <row r="87" spans="2:16" ht="14.4">
      <c r="B87" s="25"/>
      <c r="C87" s="75"/>
      <c r="D87" s="52"/>
      <c r="E87" s="52"/>
      <c r="F87" s="52"/>
      <c r="G87" s="52"/>
      <c r="H87" s="118" t="s">
        <v>81</v>
      </c>
      <c r="I87" s="52"/>
      <c r="J87" s="52"/>
      <c r="K87" s="52"/>
      <c r="L87" s="52"/>
      <c r="M87" s="52"/>
      <c r="N87" s="52"/>
      <c r="O87" s="76"/>
      <c r="P87" s="26"/>
    </row>
    <row r="88" spans="2:16" ht="14.4">
      <c r="B88" s="25"/>
      <c r="C88" s="75"/>
      <c r="D88" s="52"/>
      <c r="E88" s="52"/>
      <c r="F88" s="52"/>
      <c r="G88" s="52"/>
      <c r="H88" s="52" t="s">
        <v>82</v>
      </c>
      <c r="I88" s="85"/>
      <c r="J88" s="85"/>
      <c r="K88" s="85"/>
      <c r="L88" s="52"/>
      <c r="M88" s="52"/>
      <c r="N88" s="52"/>
      <c r="O88" s="76"/>
      <c r="P88" s="26"/>
    </row>
    <row r="89" spans="2:16" ht="14.4">
      <c r="B89" s="25"/>
      <c r="C89" s="75"/>
      <c r="D89" s="52"/>
      <c r="E89" s="52"/>
      <c r="F89" s="52"/>
      <c r="G89" s="52"/>
      <c r="H89" s="52" t="s">
        <v>90</v>
      </c>
      <c r="I89" s="125"/>
      <c r="J89" s="125"/>
      <c r="K89" s="125"/>
      <c r="L89" s="52"/>
      <c r="M89" s="52"/>
      <c r="N89" s="52"/>
      <c r="O89" s="76"/>
      <c r="P89" s="26"/>
    </row>
    <row r="90" spans="2:16" ht="14.4">
      <c r="B90" s="25"/>
      <c r="C90" s="126"/>
      <c r="D90" s="119"/>
      <c r="E90" s="119"/>
      <c r="F90" s="119"/>
      <c r="G90" s="119"/>
      <c r="H90" s="52" t="s">
        <v>84</v>
      </c>
      <c r="I90" s="52"/>
      <c r="J90" s="52"/>
      <c r="K90" s="52"/>
      <c r="L90" s="119"/>
      <c r="M90" s="119"/>
      <c r="N90" s="119"/>
      <c r="O90" s="120"/>
      <c r="P90" s="46"/>
    </row>
    <row r="91" spans="2:16" ht="17.25" customHeight="1">
      <c r="B91" s="25"/>
      <c r="C91" s="126"/>
      <c r="D91" s="125"/>
      <c r="E91" s="125"/>
      <c r="F91" s="52"/>
      <c r="G91" s="52"/>
      <c r="H91" s="52"/>
      <c r="I91" s="52"/>
      <c r="J91" s="52"/>
      <c r="K91" s="1164"/>
      <c r="L91" s="1164"/>
      <c r="M91" s="1164"/>
      <c r="N91" s="1164"/>
      <c r="O91" s="1165"/>
      <c r="P91" s="48"/>
    </row>
    <row r="92" spans="2:16" ht="18.75" customHeight="1" thickBot="1">
      <c r="B92" s="25"/>
      <c r="C92" s="1168"/>
      <c r="D92" s="1169"/>
      <c r="E92" s="1169"/>
      <c r="F92" s="98"/>
      <c r="G92" s="98"/>
      <c r="H92" s="98"/>
      <c r="I92" s="98"/>
      <c r="J92" s="98"/>
      <c r="K92" s="1166"/>
      <c r="L92" s="1166"/>
      <c r="M92" s="1166"/>
      <c r="N92" s="1166"/>
      <c r="O92" s="1167"/>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12</vt:i4>
      </vt:variant>
    </vt:vector>
  </HeadingPairs>
  <TitlesOfParts>
    <vt:vector size="20" baseType="lpstr">
      <vt:lpstr>PRESUPUESTO OFICIAL (Entidad.)</vt:lpstr>
      <vt:lpstr>APU (Entidad) </vt:lpstr>
      <vt:lpstr>MEMORIAS DE CÁLCULO OK</vt:lpstr>
      <vt:lpstr>CRONOGRAMA</vt:lpstr>
      <vt:lpstr>FLUJO DE FONDOS</vt:lpstr>
      <vt:lpstr>PRESUPUESTO OFICIAL (Entidad)</vt:lpstr>
      <vt:lpstr>MEMORIAS (Entidad) (2)</vt:lpstr>
      <vt:lpstr>INDICAR CÓDIGO DEL ITEM DE PAGO</vt:lpstr>
      <vt:lpstr>'APU (Entidad) '!_GoBack</vt:lpstr>
      <vt:lpstr>_GoBack</vt:lpstr>
      <vt:lpstr>'APU (Entidad) '!Área_de_impresión</vt:lpstr>
      <vt:lpstr>CRONOGRAMA!Área_de_impresión</vt:lpstr>
      <vt:lpstr>'FLUJO DE FONDOS'!Área_de_impresión</vt:lpstr>
      <vt:lpstr>'INDICAR CÓDIGO DEL ITEM DE PAGO'!Área_de_impresión</vt:lpstr>
      <vt:lpstr>'MEMORIAS (Entidad) (2)'!Área_de_impresión</vt:lpstr>
      <vt:lpstr>'MEMORIAS DE CÁLCULO OK'!Área_de_impresión</vt:lpstr>
      <vt:lpstr>'PRESUPUESTO OFICIAL (Entidad)'!Área_de_impresión</vt:lpstr>
      <vt:lpstr>'PRESUPUESTO OFICIAL (Entidad.)'!Área_de_impresión</vt:lpstr>
      <vt:lpstr>CRONOGRAMA!Títulos_a_imprimir</vt:lpstr>
      <vt:lpstr>'FLUJO DE FONDOS'!Títulos_a_imprimir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CARLOS DAZA</cp:lastModifiedBy>
  <cp:revision/>
  <cp:lastPrinted>2026-09-09T14:06:29Z</cp:lastPrinted>
  <dcterms:created xsi:type="dcterms:W3CDTF">2006-06-27T16:47:25Z</dcterms:created>
  <dcterms:modified xsi:type="dcterms:W3CDTF">2026-10-13T21:09:04Z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