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gobiernobogota-my.sharepoint.com/personal/andres_currea_gobiernobogota_gov_co/Documents/FDLSuba-CPS 446-2026/2026-10/MC Enviados a comité/"/>
    </mc:Choice>
  </mc:AlternateContent>
  <xr:revisionPtr revIDLastSave="6" documentId="11_FBD1233A78F2FFAE7685DBAC076A6B4E29A52097" xr6:coauthVersionLast="47" xr6:coauthVersionMax="47" xr10:uidLastSave="{14C2D8EF-02FE-44F1-9171-629F1967436E}"/>
  <bookViews>
    <workbookView xWindow="-120" yWindow="-120" windowWidth="29040" windowHeight="15720" tabRatio="9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TRATAMIENTO'!$B$2:$X$48</definedName>
    <definedName name="_xlnm.Print_Area" localSheetId="0">CONTEXTO!$B$2:$F$19</definedName>
    <definedName name="_xlnm.Print_Area" localSheetId="2">EVALUACION!$B$2:$L$63</definedName>
    <definedName name="_xlnm.Print_Area" localSheetId="3">'EVALUACION CON CONTROLES'!$B$2:$R$55</definedName>
    <definedName name="_xlnm.Print_Area" localSheetId="1">'IDENTIFICACION Y ANALISIS'!$B$2:$F$61</definedName>
    <definedName name="contratación">'IDENTIFICACION Y ANALISIS'!$B$38:$B$42</definedName>
    <definedName name="ejecución">'IDENTIFICACION Y ANALISIS'!$B$44:$B$61</definedName>
    <definedName name="OPCIONES">'ASIGNACION Y TRATAMIENTO'!$B$52:$B$54</definedName>
    <definedName name="planeación">'IDENTIFICACION Y ANALISIS'!$B$19:$B$28</definedName>
    <definedName name="selección">'IDENTIFICACION Y ANALISIS'!$B$30:$B$36</definedName>
    <definedName name="_xlnm.Print_Titles" localSheetId="4">'ASIGNACION Y TRATAMIENTO'!$2:$5</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1" i="5" l="1"/>
  <c r="W21" i="5"/>
  <c r="V21" i="5"/>
  <c r="U21" i="5"/>
  <c r="T21" i="5"/>
  <c r="S21" i="5"/>
  <c r="P21" i="5"/>
  <c r="O21" i="5"/>
  <c r="N21" i="5"/>
  <c r="I21" i="5"/>
  <c r="H21" i="5"/>
  <c r="G21" i="5"/>
  <c r="X20" i="5"/>
  <c r="W20" i="5"/>
  <c r="V20" i="5"/>
  <c r="U20" i="5"/>
  <c r="T20" i="5"/>
  <c r="S20" i="5"/>
  <c r="P20" i="5"/>
  <c r="O20" i="5"/>
  <c r="N20" i="5"/>
  <c r="I20" i="5"/>
  <c r="H20" i="5"/>
  <c r="G20" i="5"/>
  <c r="X19" i="5"/>
  <c r="W19" i="5"/>
  <c r="V19" i="5"/>
  <c r="U19" i="5"/>
  <c r="T19" i="5"/>
  <c r="S19" i="5"/>
  <c r="P19" i="5"/>
  <c r="O19" i="5"/>
  <c r="N19" i="5"/>
  <c r="I19" i="5"/>
  <c r="H19" i="5"/>
  <c r="G19" i="5"/>
  <c r="X18" i="5"/>
  <c r="W18" i="5"/>
  <c r="V18" i="5"/>
  <c r="U18" i="5"/>
  <c r="T18" i="5"/>
  <c r="S18" i="5"/>
  <c r="P18" i="5"/>
  <c r="O18" i="5"/>
  <c r="N18" i="5"/>
  <c r="I18" i="5"/>
  <c r="H18" i="5"/>
  <c r="G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B6" i="5"/>
  <c r="C26" i="4"/>
  <c r="C21" i="5" s="1"/>
  <c r="B26" i="4"/>
  <c r="D21" i="5" s="1"/>
  <c r="C25" i="4"/>
  <c r="C20" i="5" s="1"/>
  <c r="B25" i="4"/>
  <c r="D20" i="5" s="1"/>
  <c r="C24" i="4"/>
  <c r="C19" i="5" s="1"/>
  <c r="B24" i="4"/>
  <c r="D19" i="5" s="1"/>
  <c r="C23" i="4"/>
  <c r="C18" i="5" s="1"/>
  <c r="F18" i="5" s="1"/>
  <c r="B23" i="4"/>
  <c r="D18" i="5" s="1"/>
  <c r="C22" i="4"/>
  <c r="C17" i="5" s="1"/>
  <c r="B22" i="4"/>
  <c r="D17" i="5" s="1"/>
  <c r="C21" i="4"/>
  <c r="C16" i="5" s="1"/>
  <c r="B21" i="4"/>
  <c r="D16" i="5" s="1"/>
  <c r="C20" i="4"/>
  <c r="C15" i="5" s="1"/>
  <c r="B20" i="4"/>
  <c r="D15" i="5" s="1"/>
  <c r="C19" i="4"/>
  <c r="C14" i="5" s="1"/>
  <c r="F14" i="5" s="1"/>
  <c r="B19" i="4"/>
  <c r="D14" i="5" s="1"/>
  <c r="C18" i="4"/>
  <c r="C13" i="5" s="1"/>
  <c r="B18" i="4"/>
  <c r="D13" i="5" s="1"/>
  <c r="C17" i="4"/>
  <c r="C12" i="5" s="1"/>
  <c r="B17" i="4"/>
  <c r="D12" i="5" s="1"/>
  <c r="C16" i="4"/>
  <c r="C11" i="5" s="1"/>
  <c r="B16" i="4"/>
  <c r="D11" i="5" s="1"/>
  <c r="B6" i="4"/>
  <c r="K27" i="3"/>
  <c r="L27" i="3" s="1"/>
  <c r="K21" i="5" s="1"/>
  <c r="K26" i="3"/>
  <c r="J20" i="5" s="1"/>
  <c r="K25" i="3"/>
  <c r="J19" i="5" s="1"/>
  <c r="K24" i="3"/>
  <c r="L24" i="3" s="1"/>
  <c r="K18" i="5" s="1"/>
  <c r="K23" i="3"/>
  <c r="J17" i="5" s="1"/>
  <c r="K22" i="3"/>
  <c r="J16" i="5" s="1"/>
  <c r="K21" i="3"/>
  <c r="J15" i="5" s="1"/>
  <c r="K20" i="3"/>
  <c r="J14" i="5" s="1"/>
  <c r="K19" i="3"/>
  <c r="L19" i="3" s="1"/>
  <c r="K13" i="5" s="1"/>
  <c r="K18" i="3"/>
  <c r="J12" i="5" s="1"/>
  <c r="K17" i="3"/>
  <c r="J11" i="5" s="1"/>
  <c r="K24" i="4" l="1"/>
  <c r="L24" i="4" s="1"/>
  <c r="R19" i="5" s="1"/>
  <c r="K18" i="4"/>
  <c r="Q13" i="5" s="1"/>
  <c r="L23" i="3"/>
  <c r="K17" i="5" s="1"/>
  <c r="K26" i="4"/>
  <c r="Q21" i="5" s="1"/>
  <c r="K21" i="4"/>
  <c r="L21" i="4" s="1"/>
  <c r="R16" i="5" s="1"/>
  <c r="K25" i="4"/>
  <c r="L25" i="4" s="1"/>
  <c r="R20" i="5" s="1"/>
  <c r="K16" i="4"/>
  <c r="L16" i="4" s="1"/>
  <c r="R11" i="5" s="1"/>
  <c r="K19" i="4"/>
  <c r="Q14" i="5" s="1"/>
  <c r="K22" i="4"/>
  <c r="Q17" i="5" s="1"/>
  <c r="K20" i="4"/>
  <c r="L20" i="4" s="1"/>
  <c r="R15" i="5" s="1"/>
  <c r="K17" i="4"/>
  <c r="L17" i="4" s="1"/>
  <c r="R12" i="5" s="1"/>
  <c r="L21" i="3"/>
  <c r="K15" i="5" s="1"/>
  <c r="K23" i="4"/>
  <c r="Q18" i="5" s="1"/>
  <c r="F20" i="5"/>
  <c r="E20" i="5"/>
  <c r="F17" i="5"/>
  <c r="E17" i="5"/>
  <c r="F11" i="5"/>
  <c r="E11" i="5"/>
  <c r="F15" i="5"/>
  <c r="E15" i="5"/>
  <c r="F21" i="5"/>
  <c r="E21" i="5"/>
  <c r="F12" i="5"/>
  <c r="E12" i="5"/>
  <c r="F13" i="5"/>
  <c r="E13" i="5"/>
  <c r="F16" i="5"/>
  <c r="E16" i="5"/>
  <c r="F19" i="5"/>
  <c r="E19" i="5"/>
  <c r="Q11" i="5"/>
  <c r="Q19" i="5"/>
  <c r="L18" i="4"/>
  <c r="R13" i="5" s="1"/>
  <c r="E14" i="5"/>
  <c r="E18" i="5"/>
  <c r="L18" i="3"/>
  <c r="K12" i="5" s="1"/>
  <c r="L26" i="3"/>
  <c r="K20" i="5" s="1"/>
  <c r="J13" i="5"/>
  <c r="J21" i="5"/>
  <c r="L17" i="3"/>
  <c r="K11" i="5" s="1"/>
  <c r="L25" i="3"/>
  <c r="K19" i="5" s="1"/>
  <c r="L19" i="4"/>
  <c r="R14" i="5" s="1"/>
  <c r="L20" i="3"/>
  <c r="K14" i="5" s="1"/>
  <c r="J18" i="5"/>
  <c r="L22" i="3"/>
  <c r="K16" i="5" s="1"/>
  <c r="Q16" i="5" l="1"/>
  <c r="Q12" i="5"/>
  <c r="Q20" i="5"/>
  <c r="L26" i="4"/>
  <c r="R21" i="5" s="1"/>
  <c r="L23" i="4"/>
  <c r="R18" i="5" s="1"/>
  <c r="Q15" i="5"/>
  <c r="L22" i="4"/>
  <c r="R17"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Revisión técnica</author>
  </authors>
  <commentList>
    <comment ref="B16" authorId="0" shapeId="0" xr:uid="{00000000-0006-0000-0100-000001000000}">
      <text>
        <r>
          <rPr>
            <sz val="10"/>
            <rFont val="Arial"/>
          </rPr>
          <t>Depuración: excluidos riesgos de planeación/selección por alcance acordado; aprobación de garantías conservada como control; disponibilidad de personal reemplaza riesgo laboral independiente; fallas de equipos agrupadas en R7; trazabilidad diferenciada en R8. Sector: pp.24 y43 suministro en R2; pp.21–24,35–39 precios, fichas y adquisición en R6; p.36 facturas/almacén R6/R8; pp.42–43 diagnóstico y agendas R1/R4.</t>
        </r>
      </text>
    </comment>
    <comment ref="B44" authorId="0" shapeId="0" xr:uid="{00000000-0006-0000-0100-000002000000}">
      <text>
        <r>
          <rPr>
            <sz val="10"/>
            <rFont val="Arial"/>
          </rPr>
          <t>Propuesta R1. Clasificación y fuente por validar según causa concreta. Ver análisis y controles coordinados en las siguientes hojas.</t>
        </r>
      </text>
    </comment>
    <comment ref="B45" authorId="0" shapeId="0" xr:uid="{00000000-0006-0000-0100-000003000000}">
      <text>
        <r>
          <rPr>
            <sz val="10"/>
            <rFont val="Arial"/>
          </rPr>
          <t>Propuesta R2. Clasificación y fuente por validar según causa concreta. Ver análisis y controles coordinados en las siguientes hojas.</t>
        </r>
      </text>
    </comment>
    <comment ref="B46" authorId="0" shapeId="0" xr:uid="{00000000-0006-0000-0100-000004000000}">
      <text>
        <r>
          <rPr>
            <sz val="10"/>
            <rFont val="Arial"/>
          </rPr>
          <t>Propuesta R3. Clasificación y fuente por validar según causa concreta. Ver análisis y controles coordinados en las siguientes hojas.</t>
        </r>
      </text>
    </comment>
    <comment ref="B47" authorId="0" shapeId="0" xr:uid="{00000000-0006-0000-0100-000005000000}">
      <text>
        <r>
          <rPr>
            <sz val="10"/>
            <rFont val="Arial"/>
          </rPr>
          <t>Propuesta R4. Clasificación y fuente por validar según causa concreta. Ver análisis y controles coordinados en las siguientes hojas.</t>
        </r>
      </text>
    </comment>
    <comment ref="B48" authorId="0" shapeId="0" xr:uid="{00000000-0006-0000-0100-000006000000}">
      <text>
        <r>
          <rPr>
            <sz val="10"/>
            <rFont val="Arial"/>
          </rPr>
          <t>Propuesta R5. Clasificación y fuente por validar según causa concreta. Ver análisis y controles coordinados en las siguientes hojas.</t>
        </r>
      </text>
    </comment>
    <comment ref="B49" authorId="0" shapeId="0" xr:uid="{00000000-0006-0000-0100-000007000000}">
      <text>
        <r>
          <rPr>
            <sz val="10"/>
            <rFont val="Arial"/>
          </rPr>
          <t>Propuesta R6. Clasificación y fuente por validar según causa concreta. Ver análisis y controles coordinados en las siguientes hojas.</t>
        </r>
      </text>
    </comment>
    <comment ref="B50" authorId="0" shapeId="0" xr:uid="{00000000-0006-0000-0100-000008000000}">
      <text>
        <r>
          <rPr>
            <sz val="10"/>
            <rFont val="Arial"/>
          </rPr>
          <t>Propuesta R7. Clasificación y fuente por validar según causa concreta. Ver análisis y controles coordinados en las siguientes hojas.</t>
        </r>
      </text>
    </comment>
    <comment ref="B51" authorId="0" shapeId="0" xr:uid="{00000000-0006-0000-0100-000009000000}">
      <text>
        <r>
          <rPr>
            <sz val="10"/>
            <rFont val="Arial"/>
          </rPr>
          <t>Propuesta R8. Clasificación y fuente por validar según causa concreta. Ver análisis y controles coordinados en las siguientes hojas.</t>
        </r>
      </text>
    </comment>
    <comment ref="B52" authorId="0" shapeId="0" xr:uid="{00000000-0006-0000-0100-00000A000000}">
      <text>
        <r>
          <rPr>
            <sz val="10"/>
            <rFont val="Arial"/>
          </rPr>
          <t>Propuesta R9. Clasificación y fuente por validar según causa concreta. Ver análisis y controles coordinados en las siguientes hojas.</t>
        </r>
      </text>
    </comment>
    <comment ref="B53" authorId="0" shapeId="0" xr:uid="{00000000-0006-0000-0100-00000B000000}">
      <text>
        <r>
          <rPr>
            <sz val="10"/>
            <rFont val="Arial"/>
          </rPr>
          <t>Propuesta R10. Clasificación y fuente por validar según causa concreta. Ver análisis y controles coordinados en las siguientes hojas.</t>
        </r>
      </text>
    </comment>
    <comment ref="B54" authorId="0" shapeId="0" xr:uid="{00000000-0006-0000-0100-00000C000000}">
      <text>
        <r>
          <rPr>
            <sz val="10"/>
            <rFont val="Arial"/>
          </rPr>
          <t>Propuesta R11. Clasificación y fuente por validar según causa concreta. Ver análisis y controles coordinados en las siguientes hojas.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Revisión técnica</author>
  </authors>
  <commentList>
    <comment ref="I17" authorId="0" shapeId="0" xr:uid="{00000000-0006-0000-0200-000001000000}">
      <text>
        <r>
          <rPr>
            <sz val="10"/>
            <rFont val="Arial"/>
          </rPr>
          <t>Valoración cualitativa acordada con el formulador el 09/10/2026. Escala del formato: 1–5. El impacto residual se conserva; la reducción de probabilidad depende de implementar los controles.</t>
        </r>
      </text>
    </comment>
    <comment ref="J17" authorId="0" shapeId="0" xr:uid="{00000000-0006-0000-0200-000002000000}">
      <text>
        <r>
          <rPr>
            <sz val="10"/>
            <rFont val="Arial"/>
          </rPr>
          <t>Valoración cualitativa acordada con el formulador el 09/10/2026. Escala del formato: 1–5. El impacto residual se conserva; la reducción de probabilidad depende de implementar los controles.</t>
        </r>
      </text>
    </comment>
    <comment ref="I18" authorId="0" shapeId="0" xr:uid="{00000000-0006-0000-0200-000003000000}">
      <text>
        <r>
          <rPr>
            <sz val="10"/>
            <rFont val="Arial"/>
          </rPr>
          <t>Valoración cualitativa acordada con el formulador el 09/10/2026. Escala del formato: 1–5. El impacto residual se conserva; la reducción de probabilidad depende de implementar los controles.</t>
        </r>
      </text>
    </comment>
    <comment ref="J18" authorId="0" shapeId="0" xr:uid="{00000000-0006-0000-0200-000004000000}">
      <text>
        <r>
          <rPr>
            <sz val="10"/>
            <rFont val="Arial"/>
          </rPr>
          <t>Valoración cualitativa acordada con el formulador el 09/10/2026. Escala del formato: 1–5. El impacto residual se conserva; la reducción de probabilidad depende de implementar los controles.</t>
        </r>
      </text>
    </comment>
    <comment ref="I19" authorId="0" shapeId="0" xr:uid="{00000000-0006-0000-0200-000005000000}">
      <text>
        <r>
          <rPr>
            <sz val="10"/>
            <rFont val="Arial"/>
          </rPr>
          <t>Valoración cualitativa acordada con el formulador el 09/10/2026. Escala del formato: 1–5. El impacto residual se conserva; la reducción de probabilidad depende de implementar los controles.</t>
        </r>
      </text>
    </comment>
    <comment ref="J19" authorId="0" shapeId="0" xr:uid="{00000000-0006-0000-0200-000006000000}">
      <text>
        <r>
          <rPr>
            <sz val="10"/>
            <rFont val="Arial"/>
          </rPr>
          <t>Valoración cualitativa acordada con el formulador el 09/10/2026. Escala del formato: 1–5. El impacto residual se conserva; la reducción de probabilidad depende de implementar los controles.</t>
        </r>
      </text>
    </comment>
    <comment ref="I20" authorId="0" shapeId="0" xr:uid="{00000000-0006-0000-0200-000007000000}">
      <text>
        <r>
          <rPr>
            <sz val="10"/>
            <rFont val="Arial"/>
          </rPr>
          <t>Valoración cualitativa acordada con el formulador el 09/10/2026. Escala del formato: 1–5. El impacto residual se conserva; la reducción de probabilidad depende de implementar los controles.</t>
        </r>
      </text>
    </comment>
    <comment ref="J20" authorId="0" shapeId="0" xr:uid="{00000000-0006-0000-0200-000008000000}">
      <text>
        <r>
          <rPr>
            <sz val="10"/>
            <rFont val="Arial"/>
          </rPr>
          <t>Valoración cualitativa acordada con el formulador el 09/10/2026. Escala del formato: 1–5. El impacto residual se conserva; la reducción de probabilidad depende de implementar los controles.</t>
        </r>
      </text>
    </comment>
    <comment ref="I21" authorId="0" shapeId="0" xr:uid="{00000000-0006-0000-0200-000009000000}">
      <text>
        <r>
          <rPr>
            <sz val="10"/>
            <rFont val="Arial"/>
          </rPr>
          <t>Valoración cualitativa acordada con el formulador el 09/10/2026. Escala del formato: 1–5. El impacto residual se conserva; la reducción de probabilidad depende de implementar los controles.</t>
        </r>
      </text>
    </comment>
    <comment ref="J21" authorId="0" shapeId="0" xr:uid="{00000000-0006-0000-0200-00000A000000}">
      <text>
        <r>
          <rPr>
            <sz val="10"/>
            <rFont val="Arial"/>
          </rPr>
          <t>Valoración cualitativa acordada con el formulador el 09/10/2026. Escala del formato: 1–5. El impacto residual se conserva; la reducción de probabilidad depende de implementar los controles.</t>
        </r>
      </text>
    </comment>
    <comment ref="I22" authorId="0" shapeId="0" xr:uid="{00000000-0006-0000-0200-00000B000000}">
      <text>
        <r>
          <rPr>
            <sz val="10"/>
            <rFont val="Arial"/>
          </rPr>
          <t>Valoración cualitativa acordada con el formulador el 09/10/2026. Escala del formato: 1–5. El impacto residual se conserva; la reducción de probabilidad depende de implementar los controles.</t>
        </r>
      </text>
    </comment>
    <comment ref="J22" authorId="0" shapeId="0" xr:uid="{00000000-0006-0000-0200-00000C000000}">
      <text>
        <r>
          <rPr>
            <sz val="10"/>
            <rFont val="Arial"/>
          </rPr>
          <t>Valoración cualitativa acordada con el formulador el 09/10/2026. Escala del formato: 1–5. El impacto residual se conserva; la reducción de probabilidad depende de implementar los controles.</t>
        </r>
      </text>
    </comment>
    <comment ref="I23" authorId="0" shapeId="0" xr:uid="{00000000-0006-0000-0200-00000D000000}">
      <text>
        <r>
          <rPr>
            <sz val="10"/>
            <rFont val="Arial"/>
          </rPr>
          <t>Valoración cualitativa acordada con el formulador el 09/10/2026. Escala del formato: 1–5. El impacto residual se conserva; la reducción de probabilidad depende de implementar los controles.</t>
        </r>
      </text>
    </comment>
    <comment ref="J23" authorId="0" shapeId="0" xr:uid="{00000000-0006-0000-0200-00000E000000}">
      <text>
        <r>
          <rPr>
            <sz val="10"/>
            <rFont val="Arial"/>
          </rPr>
          <t>Valoración cualitativa acordada con el formulador el 09/10/2026. Escala del formato: 1–5. El impacto residual se conserva; la reducción de probabilidad depende de implementar los controles.</t>
        </r>
      </text>
    </comment>
    <comment ref="I24" authorId="0" shapeId="0" xr:uid="{00000000-0006-0000-0200-00000F000000}">
      <text>
        <r>
          <rPr>
            <sz val="10"/>
            <rFont val="Arial"/>
          </rPr>
          <t>Valoración cualitativa acordada con el formulador el 09/10/2026. Escala del formato: 1–5. El impacto residual se conserva; la reducción de probabilidad depende de implementar los controles.</t>
        </r>
      </text>
    </comment>
    <comment ref="J24" authorId="0" shapeId="0" xr:uid="{00000000-0006-0000-0200-000010000000}">
      <text>
        <r>
          <rPr>
            <sz val="10"/>
            <rFont val="Arial"/>
          </rPr>
          <t>Valoración cualitativa acordada con el formulador el 09/10/2026. Escala del formato: 1–5. El impacto residual se conserva; la reducción de probabilidad depende de implementar los controles.</t>
        </r>
      </text>
    </comment>
    <comment ref="I25" authorId="0" shapeId="0" xr:uid="{00000000-0006-0000-0200-000011000000}">
      <text>
        <r>
          <rPr>
            <sz val="10"/>
            <rFont val="Arial"/>
          </rPr>
          <t>Valoración cualitativa acordada con el formulador el 09/10/2026. Escala del formato: 1–5. El impacto residual se conserva; la reducción de probabilidad depende de implementar los controles.</t>
        </r>
      </text>
    </comment>
    <comment ref="J25" authorId="0" shapeId="0" xr:uid="{00000000-0006-0000-0200-000012000000}">
      <text>
        <r>
          <rPr>
            <sz val="10"/>
            <rFont val="Arial"/>
          </rPr>
          <t>Valoración cualitativa acordada con el formulador el 09/10/2026. Escala del formato: 1–5. El impacto residual se conserva; la reducción de probabilidad depende de implementar los controles.</t>
        </r>
      </text>
    </comment>
    <comment ref="I26" authorId="0" shapeId="0" xr:uid="{00000000-0006-0000-0200-000013000000}">
      <text>
        <r>
          <rPr>
            <sz val="10"/>
            <rFont val="Arial"/>
          </rPr>
          <t>Valoración cualitativa acordada con el formulador el 09/10/2026. Escala del formato: 1–5. El impacto residual se conserva; la reducción de probabilidad depende de implementar los controles.</t>
        </r>
      </text>
    </comment>
    <comment ref="J26" authorId="0" shapeId="0" xr:uid="{00000000-0006-0000-0200-000014000000}">
      <text>
        <r>
          <rPr>
            <sz val="10"/>
            <rFont val="Arial"/>
          </rPr>
          <t>Valoración cualitativa acordada con el formulador el 09/10/2026. Escala del formato: 1–5. El impacto residual se conserva; la reducción de probabilidad depende de implementar los controles.</t>
        </r>
      </text>
    </comment>
    <comment ref="I27" authorId="0" shapeId="0" xr:uid="{00000000-0006-0000-0200-000015000000}">
      <text>
        <r>
          <rPr>
            <sz val="10"/>
            <rFont val="Arial"/>
          </rPr>
          <t>Valoración cualitativa acordada con el formulador el 09/10/2026. Escala del formato: 1–5. El impacto residual se conserva; la reducción de probabilidad depende de implementar los controles.</t>
        </r>
      </text>
    </comment>
    <comment ref="J27" authorId="0" shapeId="0" xr:uid="{00000000-0006-0000-0200-000016000000}">
      <text>
        <r>
          <rPr>
            <sz val="10"/>
            <rFont val="Arial"/>
          </rPr>
          <t>Valoración cualitativa acordada con el formulador el 09/10/2026. Escala del formato: 1–5. El impacto residual se conserva; la reducción de probabilidad depende de implementar los controles.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Revisión técnica</author>
  </authors>
  <commentList>
    <comment ref="I16" authorId="0" shapeId="0" xr:uid="{00000000-0006-0000-0300-000001000000}">
      <text>
        <r>
          <rPr>
            <sz val="10"/>
            <rFont val="Arial"/>
          </rPr>
          <t>Valoración cualitativa acordada con el formulador el 09/10/2026. Escala del formato: 1–5. El impacto residual se conserva; la reducción de probabilidad depende de implementar los controles.</t>
        </r>
      </text>
    </comment>
    <comment ref="J16" authorId="0" shapeId="0" xr:uid="{00000000-0006-0000-0300-000002000000}">
      <text>
        <r>
          <rPr>
            <sz val="10"/>
            <rFont val="Arial"/>
          </rPr>
          <t>Valoración cualitativa acordada con el formulador el 09/10/2026. Escala del formato: 1–5. El impacto residual se conserva; la reducción de probabilidad depende de implementar los controles.</t>
        </r>
      </text>
    </comment>
    <comment ref="I17" authorId="0" shapeId="0" xr:uid="{00000000-0006-0000-0300-000003000000}">
      <text>
        <r>
          <rPr>
            <sz val="10"/>
            <rFont val="Arial"/>
          </rPr>
          <t>Valoración cualitativa acordada con el formulador el 09/10/2026. Escala del formato: 1–5. El impacto residual se conserva; la reducción de probabilidad depende de implementar los controles.</t>
        </r>
      </text>
    </comment>
    <comment ref="J17" authorId="0" shapeId="0" xr:uid="{00000000-0006-0000-0300-000004000000}">
      <text>
        <r>
          <rPr>
            <sz val="10"/>
            <rFont val="Arial"/>
          </rPr>
          <t>Valoración cualitativa acordada con el formulador el 09/10/2026. Escala del formato: 1–5. El impacto residual se conserva; la reducción de probabilidad depende de implementar los controles.</t>
        </r>
      </text>
    </comment>
    <comment ref="I18" authorId="0" shapeId="0" xr:uid="{00000000-0006-0000-0300-000005000000}">
      <text>
        <r>
          <rPr>
            <sz val="10"/>
            <rFont val="Arial"/>
          </rPr>
          <t>Valoración cualitativa acordada con el formulador el 09/10/2026. Escala del formato: 1–5. El impacto residual se conserva; la reducción de probabilidad depende de implementar los controles.</t>
        </r>
      </text>
    </comment>
    <comment ref="J18" authorId="0" shapeId="0" xr:uid="{00000000-0006-0000-0300-000006000000}">
      <text>
        <r>
          <rPr>
            <sz val="10"/>
            <rFont val="Arial"/>
          </rPr>
          <t>Valoración cualitativa acordada con el formulador el 09/10/2026. Escala del formato: 1–5. El impacto residual se conserva; la reducción de probabilidad depende de implementar los controles.</t>
        </r>
      </text>
    </comment>
    <comment ref="I19" authorId="0" shapeId="0" xr:uid="{00000000-0006-0000-0300-000007000000}">
      <text>
        <r>
          <rPr>
            <sz val="10"/>
            <rFont val="Arial"/>
          </rPr>
          <t>Valoración cualitativa acordada con el formulador el 09/10/2026. Escala del formato: 1–5. El impacto residual se conserva; la reducción de probabilidad depende de implementar los controles.</t>
        </r>
      </text>
    </comment>
    <comment ref="J19" authorId="0" shapeId="0" xr:uid="{00000000-0006-0000-0300-000008000000}">
      <text>
        <r>
          <rPr>
            <sz val="10"/>
            <rFont val="Arial"/>
          </rPr>
          <t>Valoración cualitativa acordada con el formulador el 09/10/2026. Escala del formato: 1–5. El impacto residual se conserva; la reducción de probabilidad depende de implementar los controles.</t>
        </r>
      </text>
    </comment>
    <comment ref="I20" authorId="0" shapeId="0" xr:uid="{00000000-0006-0000-0300-000009000000}">
      <text>
        <r>
          <rPr>
            <sz val="10"/>
            <rFont val="Arial"/>
          </rPr>
          <t>Valoración cualitativa acordada con el formulador el 09/10/2026. Escala del formato: 1–5. El impacto residual se conserva; la reducción de probabilidad depende de implementar los controles.</t>
        </r>
      </text>
    </comment>
    <comment ref="J20" authorId="0" shapeId="0" xr:uid="{00000000-0006-0000-0300-00000A000000}">
      <text>
        <r>
          <rPr>
            <sz val="10"/>
            <rFont val="Arial"/>
          </rPr>
          <t>Valoración cualitativa acordada con el formulador el 09/10/2026. Escala del formato: 1–5. El impacto residual se conserva; la reducción de probabilidad depende de implementar los controles.</t>
        </r>
      </text>
    </comment>
    <comment ref="I21" authorId="0" shapeId="0" xr:uid="{00000000-0006-0000-0300-00000B000000}">
      <text>
        <r>
          <rPr>
            <sz val="10"/>
            <rFont val="Arial"/>
          </rPr>
          <t>Valoración cualitativa acordada con el formulador el 09/10/2026. Escala del formato: 1–5. El impacto residual se conserva; la reducción de probabilidad depende de implementar los controles.</t>
        </r>
      </text>
    </comment>
    <comment ref="J21" authorId="0" shapeId="0" xr:uid="{00000000-0006-0000-0300-00000C000000}">
      <text>
        <r>
          <rPr>
            <sz val="10"/>
            <rFont val="Arial"/>
          </rPr>
          <t>Valoración cualitativa acordada con el formulador el 09/10/2026. Escala del formato: 1–5. El impacto residual se conserva; la reducción de probabilidad depende de implementar los controles.</t>
        </r>
      </text>
    </comment>
    <comment ref="I22" authorId="0" shapeId="0" xr:uid="{00000000-0006-0000-0300-00000D000000}">
      <text>
        <r>
          <rPr>
            <sz val="10"/>
            <rFont val="Arial"/>
          </rPr>
          <t>Valoración cualitativa acordada con el formulador el 09/10/2026. Escala del formato: 1–5. El impacto residual se conserva; la reducción de probabilidad depende de implementar los controles.</t>
        </r>
      </text>
    </comment>
    <comment ref="J22" authorId="0" shapeId="0" xr:uid="{00000000-0006-0000-0300-00000E000000}">
      <text>
        <r>
          <rPr>
            <sz val="10"/>
            <rFont val="Arial"/>
          </rPr>
          <t>Valoración cualitativa acordada con el formulador el 09/10/2026. Escala del formato: 1–5. El impacto residual se conserva; la reducción de probabilidad depende de implementar los controles.</t>
        </r>
      </text>
    </comment>
    <comment ref="I23" authorId="0" shapeId="0" xr:uid="{00000000-0006-0000-0300-00000F000000}">
      <text>
        <r>
          <rPr>
            <sz val="10"/>
            <rFont val="Arial"/>
          </rPr>
          <t>Valoración cualitativa acordada con el formulador el 09/10/2026. Escala del formato: 1–5. El impacto residual se conserva; la reducción de probabilidad depende de implementar los controles.</t>
        </r>
      </text>
    </comment>
    <comment ref="J23" authorId="0" shapeId="0" xr:uid="{00000000-0006-0000-0300-000010000000}">
      <text>
        <r>
          <rPr>
            <sz val="10"/>
            <rFont val="Arial"/>
          </rPr>
          <t>Valoración cualitativa acordada con el formulador el 09/10/2026. Escala del formato: 1–5. El impacto residual se conserva; la reducción de probabilidad depende de implementar los controles.</t>
        </r>
      </text>
    </comment>
    <comment ref="I24" authorId="0" shapeId="0" xr:uid="{00000000-0006-0000-0300-000011000000}">
      <text>
        <r>
          <rPr>
            <sz val="10"/>
            <rFont val="Arial"/>
          </rPr>
          <t>Valoración cualitativa acordada con el formulador el 09/10/2026. Escala del formato: 1–5. El impacto residual se conserva; la reducción de probabilidad depende de implementar los controles.</t>
        </r>
      </text>
    </comment>
    <comment ref="J24" authorId="0" shapeId="0" xr:uid="{00000000-0006-0000-0300-000012000000}">
      <text>
        <r>
          <rPr>
            <sz val="10"/>
            <rFont val="Arial"/>
          </rPr>
          <t>Valoración cualitativa acordada con el formulador el 09/10/2026. Escala del formato: 1–5. El impacto residual se conserva; la reducción de probabilidad depende de implementar los controles.</t>
        </r>
      </text>
    </comment>
    <comment ref="I25" authorId="0" shapeId="0" xr:uid="{00000000-0006-0000-0300-000013000000}">
      <text>
        <r>
          <rPr>
            <sz val="10"/>
            <rFont val="Arial"/>
          </rPr>
          <t>Valoración cualitativa acordada con el formulador el 09/10/2026. Escala del formato: 1–5. El impacto residual se conserva; la reducción de probabilidad depende de implementar los controles.</t>
        </r>
      </text>
    </comment>
    <comment ref="J25" authorId="0" shapeId="0" xr:uid="{00000000-0006-0000-0300-000014000000}">
      <text>
        <r>
          <rPr>
            <sz val="10"/>
            <rFont val="Arial"/>
          </rPr>
          <t>Valoración cualitativa acordada con el formulador el 09/10/2026. Escala del formato: 1–5. El impacto residual se conserva; la reducción de probabilidad depende de implementar los controles.</t>
        </r>
      </text>
    </comment>
    <comment ref="I26" authorId="0" shapeId="0" xr:uid="{00000000-0006-0000-0300-000015000000}">
      <text>
        <r>
          <rPr>
            <sz val="10"/>
            <rFont val="Arial"/>
          </rPr>
          <t>Valoración cualitativa acordada con el formulador el 09/10/2026. Escala del formato: 1–5. El impacto residual se conserva; la reducción de probabilidad depende de implementar los controles.</t>
        </r>
      </text>
    </comment>
    <comment ref="J26" authorId="0" shapeId="0" xr:uid="{00000000-0006-0000-0300-000016000000}">
      <text>
        <r>
          <rPr>
            <sz val="10"/>
            <rFont val="Arial"/>
          </rPr>
          <t>Valoración cualitativa acordada con el formulador el 09/10/2026. Escala del formato: 1–5. El impacto residual se conserva; la reducción de probabilidad depende de implementar los controles.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Revisión técnica</author>
  </authors>
  <commentList>
    <comment ref="L11" authorId="0" shapeId="0" xr:uid="{00000000-0006-0000-0400-000001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2" authorId="0" shapeId="0" xr:uid="{00000000-0006-0000-0400-000002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3" authorId="0" shapeId="0" xr:uid="{00000000-0006-0000-0400-000003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4" authorId="0" shapeId="0" xr:uid="{00000000-0006-0000-0400-000004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5" authorId="0" shapeId="0" xr:uid="{00000000-0006-0000-0400-000005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6" authorId="0" shapeId="0" xr:uid="{00000000-0006-0000-0400-000006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7" authorId="0" shapeId="0" xr:uid="{00000000-0006-0000-0400-000007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8" authorId="0" shapeId="0" xr:uid="{00000000-0006-0000-0400-000008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19" authorId="0" shapeId="0" xr:uid="{00000000-0006-0000-0400-000009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20" authorId="0" shapeId="0" xr:uid="{00000000-0006-0000-0400-00000A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 ref="L21" authorId="0" shapeId="0" xr:uid="{00000000-0006-0000-0400-00000B000000}">
      <text>
        <r>
          <rPr>
            <sz val="10"/>
            <rFont val="Arial"/>
          </rPr>
          <t>Asignación por obligaciones y competencias. SDG corresponde al FDL Suba en este proceso. N/A en porcentaje: no se establece reparto arbitrario entre obligaciones distintas; cada parte responde por las propias según el contrato.</t>
        </r>
      </text>
    </comment>
  </commentList>
</comments>
</file>

<file path=xl/sharedStrings.xml><?xml version="1.0" encoding="utf-8"?>
<sst xmlns="http://schemas.openxmlformats.org/spreadsheetml/2006/main" count="423" uniqueCount="204">
  <si>
    <t>MATRIZ DE RIESGOS DE CONTRATACIÓN</t>
  </si>
  <si>
    <t>Código: GCO-GCI-F164
Versión: 02
Vigencia: 01 de diciembre de 2022
Caso HOLA: 280117</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</si>
  <si>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</si>
  <si>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</si>
  <si>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</si>
  <si>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</si>
  <si>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</si>
  <si>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</si>
  <si>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</si>
  <si>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</si>
  <si>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</si>
  <si>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</si>
  <si>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CONTRATACIÓN</t>
  </si>
  <si>
    <t>EJECUCIÓN</t>
  </si>
  <si>
    <t>No completar el fortalecimiento de 25 medios por insuficiencia de medios elegibles vinculados, retiro o participación insuficiente durante la ejecución.</t>
  </si>
  <si>
    <t>Especifico</t>
  </si>
  <si>
    <t>Externo</t>
  </si>
  <si>
    <t>Operacionales</t>
  </si>
  <si>
    <t>Retrasos o interrupciones en actividades, productos o entregas por dificultades operativas, financieras, de suministro o de formalización documental.</t>
  </si>
  <si>
    <t>Incumplimiento de los compromisos ofrecidos y aceptados en los factores de calidad de la oferta adjudicada.</t>
  </si>
  <si>
    <t>Diagnósticos, formación, asistencias técnicas o productos de divulgación con calidad o pertinencia insuficiente frente al anexo técnico y las necesidades de cada medio.</t>
  </si>
  <si>
    <t>Indisponibilidad o insuficiencia del personal requerido para atender los perfiles, actividades y cobertura establecidos en el anexo técnico.</t>
  </si>
  <si>
    <t>Adquisición de herramientas sin pertinencia frente al diagnóstico o sin cumplir especificaciones, actualización requerida, control de precios, impuestos y límites presupuestales previstos.</t>
  </si>
  <si>
    <t>Economicos</t>
  </si>
  <si>
    <t>Entrega de herramientas tecnológicas defectuosas, usadas o que no cumplan calidad, compatibilidad o funcionamiento exigidos.</t>
  </si>
  <si>
    <t>Tecnologicos</t>
  </si>
  <si>
    <t>Manejo inadecuado de inventarios, registros, facturación y soportes que impida identificar, formalizar y hacer seguimiento a bienes y demás entregables.</t>
  </si>
  <si>
    <t>Ejecución o reconocimiento de divulgación sin las autorizaciones, evidencias o condiciones de reconocimiento previstas.</t>
  </si>
  <si>
    <t>Daños a participantes, terceros o bienes ajenos durante actividades, visitas o asistencias técnicas del contrato.</t>
  </si>
  <si>
    <t>Pérdida, divulgación indebida o tratamiento no autorizado de información y datos recogidos durante la ejecución.</t>
  </si>
  <si>
    <t>General</t>
  </si>
  <si>
    <t>Estatal</t>
  </si>
  <si>
    <t>Interno</t>
  </si>
  <si>
    <t>MATRIZ DE RIESGOS EN CONTRATACIÓN</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</si>
  <si>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</si>
  <si>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</si>
  <si>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Implementar acciones de fortalecimiento dirigidas a los medios comunitarios y alternativos de la localidad de Suba. Proyecto 2504; meta 3432; iniciativa 55273 «Hablemos de Suba 2.0»; 25 medios; vigencia 2026; siete meses.</t>
  </si>
  <si>
    <t>Partícipes del Proceso de Contratación
FDL Suba, contratista, supervisión y apoyo a la supervisión, almacén y medios beneficiarios; demás instancias según los documentos del proceso. Responsabilidades de cada actor dentro de sus competencias.</t>
  </si>
  <si>
    <t>Ciudadanía que se beneficia del Proceso
25 medios comunitarios y alternativos de Suba y sus audiencias. La elegibilidad, vinculación y cumplimiento se verifican según las condiciones del anexo técnico.</t>
  </si>
  <si>
    <t>Capacidad de la Entidad Estatal
Seguimiento técnico, administrativo y financiero mediante supervisión y apoyo; intervención de almacén en su competencia. Validar responsables designados y disponibilidad de apoyo al establecer el cronograma.</t>
  </si>
  <si>
    <t>Suficiencia del presupuesto oficial
Presupuesto informado: $900.000.000. Dotación mediante bolsa a monto agotable según anexo técnico, con valoración de mercado al comprar. Verificar cantidades, costos incluidos, saldo y alcance antes de aprobar adquisiciones; no se presume que la bolsa garantiza disponibilidad de equipos.</t>
  </si>
  <si>
    <t>Condiciones geográficas y de acceso
Ejecución en Suba. Concertar agendas y visitas con los medios según su disponibilidad operativa; prever tiempos de suministro y entrega de dotación, incluyendo dependencia de importación identificada en el estudio del sector.</t>
  </si>
  <si>
    <t>Entorno socioambiental
Aplicar las obligaciones previstas en los documentos vigentes del proceso. Validar cualquier exigencia de disposición final o manejo ambiental antes de incorporarla como obligación adicional.</t>
  </si>
  <si>
    <t>Condiciones políticas y sectoriales
Respeto de la autonomía editorial de los medios. Verificación de reconocimiento y elegibilidad con los documentos previstos, sin crear requisitos adicionales en esta matriz.</t>
  </si>
  <si>
    <t>Factores ambientales y seguridad
Verificar seguridad de espacios, visitas y actividades. No se incorpora una valoración ambiental numérica ni se presume ausencia de incidencia sin análisis específico.</t>
  </si>
  <si>
    <t>Sector y mercado
Variación de precios/TRM y suministro de equipos: R2/R6. Diagnóstico individual y pertinencia: R4/R6/R7. Registros y almacén: R8. Las cotizaciones y fuentes adicionales se aplican según el procedimiento del anexo. Comunicación de impuestos y descuentos: controles R6/R8/R9. No se crean riesgos adicionales.</t>
  </si>
  <si>
    <t>Objeto: Implementar acciones de fortalecimiento dirigidas a los medios comunitarios y alternativos de la localidad de Suba. FDL Suba; Proyecto 2504; meta 3432; iniciativa 55273 «Hablemos de Suba 2.0». Vigencia 2026. Cobertura: 25 medios. Presupuesto: $900.000.000. Plazo: siete meses. Matriz consolidada: valoración cualitativa acordada el 09/10/2026.</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</si>
  <si>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</si>
  <si>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</si>
  <si>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</si>
  <si>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</si>
  <si>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</si>
  <si>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</si>
  <si>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</si>
  <si>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</si>
  <si>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</si>
  <si>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</si>
  <si>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</si>
  <si>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</si>
  <si>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</si>
  <si>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</si>
  <si>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</si>
  <si>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de la meta anual constante de fortalecer 25 medios; afectación de los resultados del Proyecto 2504 y de los productos asociados. Reconocer solo lo ejecutado no subsana el déficit de cobertura.</t>
  </si>
  <si>
    <t>Entrega tardía o incompleta de productos y dotación; prolongación de la ejecución, eventuales prórrogas y afectación de la oportunidad del fortalecimiento.</t>
  </si>
  <si>
    <t>Pérdida de las condiciones de calidad que sustentaron la selección; productos o beneficios inferiores a lo comprometido.</t>
  </si>
  <si>
    <t>Fortalecimiento insuficiente; productos rechazados o que deban corregirse; uso ineficaz de las actividades y recursos.</t>
  </si>
  <si>
    <t>Cancelación o ejecución deficiente de actividades; menor cobertura o retrasos en la asistencia a los medios.</t>
  </si>
  <si>
    <t>Sobrecostos, agotamiento de la bolsa sin alcanzar la dotación prevista, bienes no pertinentes y dificultades para reconocer, legalizar o formalizar las adquisiciones.</t>
  </si>
  <si>
    <t>Equipos inutilizables o desempeño insuficiente; retraso en su uso y necesidad de reparación o reposición.</t>
  </si>
  <si>
    <t>Confusión sobre bienes y entregables; inconsistencias entre aprobaciones, facturas y almacén; demoras en entrega o comodato cuando aplique y dificultad para verificar ejecución y garantías.</t>
  </si>
  <si>
    <t>Reconocimientos improcedentes; divulgación no verificable o incumplimiento de los productos y condiciones contratadas.</t>
  </si>
  <si>
    <t>Lesiones o daños materiales; suspensión de actividades y posibles reclamaciones.</t>
  </si>
  <si>
    <t>Pérdida de soportes; afectación de participantes o medios; reclamaciones y dificultades para acreditar la ejecución.</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</si>
  <si>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</si>
  <si>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</si>
  <si>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</si>
  <si>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</si>
  <si>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</si>
  <si>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</si>
  <si>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</si>
  <si>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</si>
  <si>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</si>
  <si>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</si>
  <si>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</si>
  <si>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</si>
  <si>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</si>
  <si>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</si>
  <si>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</si>
  <si>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</si>
  <si>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</si>
  <si>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</si>
  <si>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</si>
  <si>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</si>
  <si>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</si>
  <si>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</si>
  <si>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</si>
  <si>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</si>
  <si>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</si>
  <si>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</si>
  <si>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</si>
  <si>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</si>
  <si>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</si>
  <si>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</si>
  <si>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</si>
  <si>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</si>
  <si>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</si>
  <si>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</si>
  <si>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</si>
  <si>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</si>
  <si>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</si>
  <si>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</si>
  <si>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</si>
  <si>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</si>
  <si>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</si>
  <si>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</si>
  <si>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</si>
  <si>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</si>
  <si>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</si>
  <si>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</si>
  <si>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</si>
  <si>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Consultar el Directorio vigente del IDPAC y aplicar la vinculación prevista en el anexo; divulgar y verificar requisitos y soportes sin exceptuarlos. Concertar agendas; controlar semanalmente medios vinculados, participación y avance individual. Alertar cupos faltantes o retiros y gestionar las medidas y sustituciones permitidas, asegurando actividades completas. Mantener el objetivo de 25 medios; el reconocimiento de lo ejecutado no sustituye la meta.</t>
  </si>
  <si>
    <t>No, por sí solo</t>
  </si>
  <si>
    <t>Contratista: vinculación y seguimiento; supervisión FDL Suba: verificación y decisiones de su competencia.</t>
  </si>
  <si>
    <t>Alistamiento y vinculación de beneficiarios</t>
  </si>
  <si>
    <t>Cierre de actividades de los 25 medios</t>
  </si>
  <si>
    <t>Listado de elegibles, asistencia y avance individual; alertas y decisiones documentadas.</t>
  </si>
  <si>
    <t>Semanal y ante retiros o inasistencias</t>
  </si>
  <si>
    <t>Programar hitos integrados de diagnóstico, aprobación de compras, dotación, asistencia y divulgación. Verificar temprano disponibilidad y plazos reales de suministro, facturación, impuestos y requisitos de almacén, entrega o comodato cuando aplique. Revisar avance semanal, alertar desviaciones y exigir recuperación dentro de las obligaciones. Corregir inconsistencias antes del recibo; verificar vigencia de amparos y gestionar medidas contractuales aplicables ante incumplimiento.</t>
  </si>
  <si>
    <t>Contratista: programación y recuperación; supervisión FDL Suba: seguimiento y requerimientos.</t>
  </si>
  <si>
    <t>Inicio de ejecución</t>
  </si>
  <si>
    <t>Recibo final de actividades y productos</t>
  </si>
  <si>
    <t>Comparación de cronograma y avance; pedidos, alertas, requerimientos y planes de recuperación.</t>
  </si>
  <si>
    <t>Semanal y en cada informe de ejecución</t>
  </si>
  <si>
    <t>Desde el inicio, identificar cada compromiso de calidad efectivamente ofrecido y aceptado en la oferta adjudicada, su producto, oportunidad y evidencia exigible. La supervisión y su apoyo deben conocer los ponderables y registrar y verificar su cumplimiento en cada hito, sin esperar al recibo final. Requerir oportunamente correcciones y gestionar medidas contractuales y amparos cuando proceda. Cumplir lo ofertado corresponde al contratista.</t>
  </si>
  <si>
    <t>Contratista: compromisos ofertados; supervisión y apoyo: seguimiento desde el inicio.</t>
  </si>
  <si>
    <t>Inicio contractual: revisión de oferta adjudicada</t>
  </si>
  <si>
    <t>Verificación del último compromiso</t>
  </si>
  <si>
    <t>Matriz de compromisos de la oferta, evidencias y actas de verificación.</t>
  </si>
  <si>
    <t>Desde el inicio y en cada hito comprometido</t>
  </si>
  <si>
    <t>Contrastar diagnóstico individual, contenidos, metodología, intensidad, perfiles y productos con el anexo. La supervisión y su apoyo efectuarán seguimiento con acompañamiento técnico de Comunicaciones y Prensa, según funciones y designación. Registrar percepciones y compararlas con obligaciones y evidencias: son alertas, no prueba única de incumplimiento. Documentar diferencias verificables y exigir corrección; identificar y gestionar apoyo técnico si la capacidad disponible resulta insuficiente.</t>
  </si>
  <si>
    <t>Contratista: calidad; supervisión y apoyo, con acompañamiento técnico de Comunicaciones y Prensa según funciones y designación.</t>
  </si>
  <si>
    <t>Diagnóstico y preparación metodológica</t>
  </si>
  <si>
    <t>Aceptación de productos y correcciones</t>
  </si>
  <si>
    <t>Contraste diagnóstico–actividad–producto; revisión técnica y observaciones documentadas; satisfacción como alerta.</t>
  </si>
  <si>
    <t>En cada actividad y entrega de producto</t>
  </si>
  <si>
    <t>Verificar perfiles, disponibilidad y cobertura del equipo exigido; concertar asistencias según necesidades y agendas de cada medio, en modalidades permitidas por el anexo. El apoyo a la supervisión comprobará la realización efectiva contrastando programación, personal, participación y resultados con los soportes exigidos. Documentar inconsistencias y requerir aclaración o corrección antes de aceptar. Gestionar sustituciones conforme al anexo, sin coadministrar relaciones laborales.</t>
  </si>
  <si>
    <t>Contratista: personal y soportes; supervisión y apoyo: verificación de perfiles, cobertura y ejecución efectiva.</t>
  </si>
  <si>
    <t>Preparación del equipo de trabajo</t>
  </si>
  <si>
    <t>Última actividad que requiera personal</t>
  </si>
  <si>
    <t>Programación, perfiles y evidencias de realización de asistencias conforme al anexo.</t>
  </si>
  <si>
    <t>Antes de cada actividad y en informes</t>
  </si>
  <si>
    <t>Sustentar ficha en diagnóstico y conformidad del medio. Anexar 3 cotizaciones vigentes independientes y comparables; la excepción documentada exige 2 y fuente verificable adicional. Comparar costo total, impuestos, entrega, instalación, garantía y saldo; verificar actualización y compatibilidad. El apoyo revisa soportes y emite verificación; comprar solo con viabilidad expresa del Comité Técnico. Aplicar criterio de menor costo total conforme y justificar excepciones. Socializar impuestos y descuentos según el anexo.</t>
  </si>
  <si>
    <t>Contratista: ficha y consultas; apoyo: verificación; Comité Técnico: viabilidad; supervisión y almacén: competencias respectivas.</t>
  </si>
  <si>
    <t>Diagnóstico y preparación de cada compra</t>
  </si>
  <si>
    <t>Legalización de la adquisición</t>
  </si>
  <si>
    <t>Fichas, fuentes, cotizaciones, comparativo total, concepto, acta de viabilidad y saldo por medio.</t>
  </si>
  <si>
    <t>Antes de cada compra y en su legalización</t>
  </si>
  <si>
    <t>Verificar bienes nuevos y conformes con ficha y especificaciones aprobadas, actualización requerida, compatibilidad y funcionamiento. Registrar pruebas y recibo; entregar garantías y mecanismos de reparación o reposición. Rechazar bienes no conformes y verificar su corrección. Comprobar el amparo de calidad de bienes exigido y gestionar su aplicación cuando proceda; distinguirlo de la garantía comercial. La pertinencia se verifica desde el diagnóstico y la selección de compra (R6).</t>
  </si>
  <si>
    <t>Contratista: entrega y garantía; supervisión y apoyo técnico: verificación de conformidad.</t>
  </si>
  <si>
    <t>Preparación y recepción de la dotación</t>
  </si>
  <si>
    <t>Cierre de verificaciones y atención de defectos, dentro de las obligaciones y garantías aplicables</t>
  </si>
  <si>
    <t>Actas de pruebas y recibo, garantías, reportes de fallas y constancias de reparación o reposición.</t>
  </si>
  <si>
    <t>En cada entrega y ante reportes de falla</t>
  </si>
  <si>
    <t>Mantener expediente por medio: diagnóstico, ficha, cotizaciones, comparativo, verificación, acta de Comité, factura, almacén, garantía y entrega. Relacionar referencias y seriales cuando correspondan; conciliar aprobación, costo e impuestos, bien, receptor y documentos de entrega o comodato cuando aplique. Verificar también soportes efectivos de asistencias y otros productos. Corregir diferencias oportunamente, registrar novedades y respaldar el expediente con instrumentos existentes.</t>
  </si>
  <si>
    <t>Contratista: registros y soportes; supervisión y almacén FDL Suba: conciliación y verificación.</t>
  </si>
  <si>
    <t>Primer registro de adquisición o producto</t>
  </si>
  <si>
    <t>Entrega del expediente y conciliación final</t>
  </si>
  <si>
    <t>Conciliación aprobación–factura–almacén–entrega; soportes de asistencias y expediente individual.</t>
  </si>
  <si>
    <t>En cada movimiento o entrega y mensualmente</t>
  </si>
  <si>
    <t>Aplicar el plan de medios y ficha u orden previa con alcance, precio, impuestos, saldo y evidencias confirmados por escrito. Exigir validación de Prensa y Comunicaciones, revisión del apoyo y aprobación competente; elevar al Comité los casos previstos en el anexo. Contrastar ejecución y soportes antes de reconocer; no aceptar órdenes verbales o retroactivas. Aplicar valores de referencia y condición tributaria; explicar valores y descuentos al medio y documentar aclaraciones.</t>
  </si>
  <si>
    <t>Contratista: ejecución y soportes; Prensa y Comunicaciones: validación técnica; apoyo y supervisor: revisión y aprobación; Comité: casos del anexo.</t>
  </si>
  <si>
    <t>Preparación de cada actividad de divulgación</t>
  </si>
  <si>
    <t>Verificación de soportes para reconocimiento</t>
  </si>
  <si>
    <t>Plan, órdenes y validaciones previas; valores de referencia, impuestos, soportes y saldo por medio.</t>
  </si>
  <si>
    <t>En cada actividad y reconocimiento</t>
  </si>
  <si>
    <t>Verificar seguridad de espacios, equipos, visitas y actividades antes de ejecutarlas; coordinar prevención y atención con responsables del lugar. Registrar novedades y medidas inmediatas. Comprobar seguro RCE exigido en los estudios previos, vigencia y alcance de coberturas; documentar eventos y tramitar reclamación cuando proceda. Probabilidad improbable; impacto mayor por posible lesión o daño relevante. La póliza transfiere consecuencias económicas cubiertas, no evita el accidente ni reduce automáticamente su gravedad.</t>
  </si>
  <si>
    <t>Contratista: prevención y atención; supervisión: seguimiento y verificación documental.</t>
  </si>
  <si>
    <t>Preparación de espacios y actividades</t>
  </si>
  <si>
    <t>Terminación de actividades y gestión de incidentes</t>
  </si>
  <si>
    <t>Listas de verificación de seguridad, reporte de incidentes y seguimiento a acciones.</t>
  </si>
  <si>
    <t>Antes de cada actividad y ante incidentes</t>
  </si>
  <si>
    <t>Identificar datos e información necesarios y verificar permisos y autorizaciones exigibles según uso. Limitar acceso a responsables, respaldar soportes y asegurar canales de entrega, custodia y cierre del expediente. Registrar incidentes y gestionar recuperación, contención y notificación que corresponda. No presumir cobertura aseguradora sin verificar condiciones.</t>
  </si>
  <si>
    <t>Contratista: tratamiento y custodia; supervisión FDL Suba: seguimiento y recepción del expediente.</t>
  </si>
  <si>
    <t>Antes de recoger información</t>
  </si>
  <si>
    <t>Entrega y cierre de la custodia contractual, conforme a obligaciones aplicables</t>
  </si>
  <si>
    <t>Revisión de permisos, accesos, respaldos, entregas y reportes de incidentes.</t>
  </si>
  <si>
    <t>Mensual y ante recolección, entrega o incidente</t>
  </si>
  <si>
    <t>Impacto del Riesgo</t>
  </si>
  <si>
    <t>MATRIZ CONSOLIDADA. Once riesgos de ejecución y valoraciones cualitativas acordadas con el formulador el 09/10/2026. Asignación por obligaciones y competencias; N/A en porcentaje significa que no se establece reparto numérico de responsabilidades concurrentes. Fechas por hitos contractuales. La materialización no implica automáticamente desequilibrio económico: analizar causa y asignación. Pliego y minuta no disponibles en esta revisión.</t>
  </si>
  <si>
    <t>No</t>
  </si>
  <si>
    <t>Etapa</t>
  </si>
  <si>
    <t>Clase</t>
  </si>
  <si>
    <t>Fuente</t>
  </si>
  <si>
    <t>Calificación total</t>
  </si>
  <si>
    <t>¿A quien se le asigna?</t>
  </si>
  <si>
    <t>%</t>
  </si>
  <si>
    <t>¿Cómo se realiza el monitoreo</t>
  </si>
  <si>
    <t>N/A</t>
  </si>
  <si>
    <t>CONTRATISTA</t>
  </si>
  <si>
    <t xml:space="preserve">Categoria </t>
  </si>
  <si>
    <t xml:space="preserve">Fuentes y trazabilidad
</t>
  </si>
  <si>
    <t xml:space="preserve">Normativa y garantías aplicables
</t>
  </si>
  <si>
    <t>CONTRATISTA Y FDLS</t>
  </si>
  <si>
    <t>FDLS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</si>
</sst>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sz val="11"/>
      <name val="Garamond"/>
    </font>
    <font>
      <sz val="9"/>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7">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s>
  <cellStyleXfs count="1">
    <xf numFmtId="0" fontId="0" fillId="0" borderId="0"/>
  </cellStyleXfs>
  <cellXfs count="256">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11" xfId="0" applyBorder="1" applyAlignment="1">
      <alignment horizontal="center"/>
    </xf>
    <xf numFmtId="0" fontId="8" fillId="0" borderId="0" xfId="0" applyFont="1"/>
    <xf numFmtId="0" fontId="3" fillId="4" borderId="25"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3" xfId="0"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4"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10" fillId="0" borderId="0" xfId="0" applyFont="1"/>
    <xf numFmtId="0" fontId="0" fillId="0" borderId="0" xfId="0" applyAlignment="1">
      <alignment wrapText="1"/>
    </xf>
    <xf numFmtId="0" fontId="6" fillId="0" borderId="36" xfId="0" applyFont="1" applyBorder="1" applyAlignment="1">
      <alignment horizontal="center" vertical="center" wrapText="1"/>
    </xf>
    <xf numFmtId="0" fontId="11" fillId="4" borderId="23" xfId="0" applyFont="1" applyFill="1" applyBorder="1" applyAlignment="1">
      <alignment horizontal="center" vertical="center" wrapText="1"/>
    </xf>
    <xf numFmtId="0" fontId="11" fillId="4" borderId="24" xfId="0" applyFont="1" applyFill="1" applyBorder="1" applyAlignment="1">
      <alignment horizontal="center" vertical="center" wrapText="1"/>
    </xf>
    <xf numFmtId="0" fontId="11" fillId="4" borderId="24" xfId="0" applyFont="1" applyFill="1" applyBorder="1" applyAlignment="1">
      <alignment horizontal="center" vertical="center" textRotation="90" wrapText="1"/>
    </xf>
    <xf numFmtId="0" fontId="11" fillId="4" borderId="25" xfId="0" applyFont="1" applyFill="1" applyBorder="1" applyAlignment="1">
      <alignment horizontal="center" vertical="center" wrapText="1"/>
    </xf>
    <xf numFmtId="0" fontId="6" fillId="0" borderId="3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applyAlignment="1">
      <alignment horizontal="center" vertical="center" textRotation="90" wrapText="1"/>
    </xf>
    <xf numFmtId="0" fontId="6" fillId="0" borderId="37"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2" xfId="0" applyFont="1" applyBorder="1" applyAlignment="1">
      <alignment horizontal="center" vertical="center" wrapText="1"/>
    </xf>
    <xf numFmtId="0" fontId="6" fillId="0" borderId="38" xfId="0" applyFont="1" applyBorder="1"/>
    <xf numFmtId="0" fontId="6" fillId="0" borderId="38" xfId="0" applyFont="1" applyBorder="1" applyAlignment="1">
      <alignment horizont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10" fillId="6" borderId="3" xfId="0" applyFont="1" applyFill="1" applyBorder="1" applyAlignment="1">
      <alignment horizontal="center" vertical="center"/>
    </xf>
    <xf numFmtId="0" fontId="6" fillId="6" borderId="3" xfId="0" applyFont="1" applyFill="1" applyBorder="1" applyAlignment="1">
      <alignment horizontal="center"/>
    </xf>
    <xf numFmtId="0" fontId="6" fillId="8"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4" fillId="2" borderId="26" xfId="0" applyFont="1" applyFill="1" applyBorder="1" applyAlignment="1">
      <alignment vertical="center" wrapText="1"/>
    </xf>
    <xf numFmtId="0" fontId="14" fillId="2" borderId="21" xfId="0" applyFont="1" applyFill="1" applyBorder="1" applyAlignment="1">
      <alignment horizontal="center" vertical="center" wrapText="1"/>
    </xf>
    <xf numFmtId="0" fontId="19" fillId="2" borderId="18" xfId="0" applyFont="1" applyFill="1" applyBorder="1" applyAlignment="1">
      <alignment vertical="center" wrapText="1"/>
    </xf>
    <xf numFmtId="0" fontId="17" fillId="2" borderId="12" xfId="0" applyFont="1" applyFill="1" applyBorder="1" applyAlignment="1">
      <alignment vertical="center" wrapText="1"/>
    </xf>
    <xf numFmtId="0" fontId="19" fillId="2" borderId="19" xfId="0" applyFont="1" applyFill="1" applyBorder="1" applyAlignment="1">
      <alignment vertical="center" wrapText="1"/>
    </xf>
    <xf numFmtId="0" fontId="17" fillId="2" borderId="13" xfId="0" applyFont="1" applyFill="1" applyBorder="1" applyAlignment="1">
      <alignment vertical="center" wrapText="1"/>
    </xf>
    <xf numFmtId="0" fontId="17" fillId="2" borderId="14" xfId="0" applyFont="1" applyFill="1" applyBorder="1" applyAlignment="1">
      <alignment vertical="center" wrapText="1"/>
    </xf>
    <xf numFmtId="0" fontId="17" fillId="2" borderId="15" xfId="0" applyFont="1" applyFill="1" applyBorder="1" applyAlignment="1">
      <alignment vertical="center" wrapText="1"/>
    </xf>
    <xf numFmtId="0" fontId="19" fillId="2" borderId="3" xfId="0" applyFont="1" applyFill="1" applyBorder="1" applyAlignment="1">
      <alignment vertical="center" wrapText="1"/>
    </xf>
    <xf numFmtId="0" fontId="17" fillId="2" borderId="16" xfId="0" applyFont="1" applyFill="1" applyBorder="1" applyAlignment="1">
      <alignment vertical="center" wrapText="1"/>
    </xf>
    <xf numFmtId="0" fontId="19" fillId="2" borderId="20" xfId="0" applyFont="1" applyFill="1" applyBorder="1" applyAlignment="1">
      <alignment vertical="center" wrapText="1"/>
    </xf>
    <xf numFmtId="0" fontId="19" fillId="2" borderId="21" xfId="0" applyFont="1" applyFill="1" applyBorder="1" applyAlignment="1">
      <alignment vertical="center" wrapText="1"/>
    </xf>
    <xf numFmtId="0" fontId="17" fillId="2" borderId="17" xfId="0" applyFont="1" applyFill="1" applyBorder="1" applyAlignment="1">
      <alignment vertical="center" wrapText="1"/>
    </xf>
    <xf numFmtId="0" fontId="19" fillId="0" borderId="21" xfId="0" applyFont="1" applyBorder="1" applyAlignment="1">
      <alignment vertical="center" wrapText="1"/>
    </xf>
    <xf numFmtId="0" fontId="17" fillId="0" borderId="17" xfId="0" applyFont="1" applyBorder="1" applyAlignment="1">
      <alignment vertical="center" wrapText="1"/>
    </xf>
    <xf numFmtId="0" fontId="17" fillId="0" borderId="12" xfId="0" applyFont="1" applyBorder="1" applyAlignment="1">
      <alignment vertical="center" wrapText="1"/>
    </xf>
    <xf numFmtId="0" fontId="17" fillId="0" borderId="13"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3" xfId="0" applyFont="1" applyFill="1" applyBorder="1" applyAlignment="1">
      <alignment horizontal="center" vertical="center" wrapText="1"/>
    </xf>
    <xf numFmtId="0" fontId="21" fillId="4" borderId="24" xfId="0" applyFont="1" applyFill="1" applyBorder="1" applyAlignment="1">
      <alignment horizontal="center" vertical="center" wrapText="1"/>
    </xf>
    <xf numFmtId="0" fontId="21" fillId="4" borderId="25" xfId="0" applyFont="1" applyFill="1" applyBorder="1" applyAlignment="1">
      <alignment horizontal="center"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29" xfId="0" applyFont="1" applyBorder="1" applyAlignment="1">
      <alignment horizontal="left" vertical="center" wrapText="1"/>
    </xf>
    <xf numFmtId="0" fontId="19" fillId="0" borderId="3" xfId="0" applyFont="1" applyBorder="1" applyAlignment="1">
      <alignment horizontal="left" vertical="center" wrapText="1"/>
    </xf>
    <xf numFmtId="0" fontId="17" fillId="0" borderId="16" xfId="0" applyFont="1" applyBorder="1" applyAlignment="1">
      <alignment horizontal="center" vertical="center" wrapText="1"/>
    </xf>
    <xf numFmtId="0" fontId="17" fillId="0" borderId="30" xfId="0" applyFont="1" applyBorder="1" applyAlignment="1">
      <alignment horizontal="left" vertical="center" wrapText="1"/>
    </xf>
    <xf numFmtId="0" fontId="19" fillId="0" borderId="9" xfId="0" applyFont="1" applyBorder="1" applyAlignment="1">
      <alignment horizontal="left" vertical="center" wrapText="1"/>
    </xf>
    <xf numFmtId="0" fontId="17" fillId="0" borderId="9" xfId="0" applyFont="1" applyBorder="1" applyAlignment="1">
      <alignment horizontal="center" vertical="center" wrapText="1"/>
    </xf>
    <xf numFmtId="0" fontId="17" fillId="0" borderId="9" xfId="0" applyFont="1" applyBorder="1" applyAlignment="1">
      <alignment horizontal="center" vertical="center"/>
    </xf>
    <xf numFmtId="0" fontId="17" fillId="0" borderId="32" xfId="0" applyFont="1" applyBorder="1" applyAlignment="1">
      <alignment horizontal="center" vertical="center" wrapText="1"/>
    </xf>
    <xf numFmtId="0" fontId="19" fillId="0" borderId="33" xfId="0" applyFont="1" applyBorder="1"/>
    <xf numFmtId="0" fontId="19" fillId="0" borderId="34" xfId="0" applyFont="1" applyBorder="1"/>
    <xf numFmtId="0" fontId="19" fillId="0" borderId="35"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4" fillId="0" borderId="1" xfId="0" applyFont="1" applyBorder="1" applyAlignment="1">
      <alignment horizontal="right" vertical="center" textRotation="90"/>
    </xf>
    <xf numFmtId="0" fontId="19"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2"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5" fillId="6" borderId="3" xfId="0" applyFont="1" applyFill="1" applyBorder="1" applyAlignment="1">
      <alignment vertical="center"/>
    </xf>
    <xf numFmtId="0" fontId="19" fillId="0" borderId="3" xfId="0" applyFont="1" applyBorder="1" applyAlignment="1">
      <alignment vertical="center"/>
    </xf>
    <xf numFmtId="0" fontId="21" fillId="4" borderId="23" xfId="0" applyFont="1" applyFill="1" applyBorder="1" applyAlignment="1">
      <alignment horizontal="center" vertical="center" wrapText="1"/>
    </xf>
    <xf numFmtId="0" fontId="17" fillId="0" borderId="29" xfId="0" applyFont="1" applyBorder="1" applyAlignment="1">
      <alignment horizontal="center" vertical="center" wrapText="1"/>
    </xf>
    <xf numFmtId="0" fontId="23" fillId="0" borderId="3" xfId="0" applyFont="1" applyBorder="1" applyAlignment="1">
      <alignment horizontal="center" vertical="center" wrapText="1"/>
    </xf>
    <xf numFmtId="0" fontId="17" fillId="0" borderId="30" xfId="0" applyFont="1" applyBorder="1" applyAlignment="1">
      <alignment horizontal="center" vertical="center" wrapText="1"/>
    </xf>
    <xf numFmtId="0" fontId="23" fillId="0" borderId="9" xfId="0" applyFont="1" applyBorder="1" applyAlignment="1">
      <alignment horizontal="center" vertical="center" wrapText="1"/>
    </xf>
    <xf numFmtId="0" fontId="15" fillId="0" borderId="0" xfId="0" applyFont="1" applyAlignment="1">
      <alignment horizontal="center"/>
    </xf>
    <xf numFmtId="0" fontId="19" fillId="0" borderId="9" xfId="0" applyFont="1" applyBorder="1" applyAlignment="1">
      <alignment vertical="center"/>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19" fillId="0" borderId="18" xfId="0" applyFont="1" applyBorder="1" applyAlignment="1">
      <alignment vertical="center" wrapText="1"/>
    </xf>
    <xf numFmtId="0" fontId="19" fillId="0" borderId="19" xfId="0" applyFont="1" applyBorder="1" applyAlignment="1">
      <alignment vertical="center" wrapText="1"/>
    </xf>
    <xf numFmtId="0" fontId="19" fillId="0" borderId="20" xfId="0" applyFont="1" applyBorder="1" applyAlignment="1">
      <alignment vertical="center" wrapText="1"/>
    </xf>
    <xf numFmtId="0" fontId="0" fillId="0" borderId="0" xfId="0" applyAlignment="1">
      <alignment vertical="top" wrapText="1"/>
    </xf>
    <xf numFmtId="0" fontId="17" fillId="0" borderId="27" xfId="0" applyFont="1" applyBorder="1" applyAlignment="1">
      <alignment horizontal="left" vertical="top" wrapText="1"/>
    </xf>
    <xf numFmtId="0" fontId="19" fillId="0" borderId="28" xfId="0" applyFont="1" applyBorder="1" applyAlignment="1">
      <alignment horizontal="left" vertical="top" wrapText="1"/>
    </xf>
    <xf numFmtId="0" fontId="17" fillId="0" borderId="3" xfId="0" applyFont="1" applyBorder="1" applyAlignment="1">
      <alignment horizontal="center" vertical="top" wrapText="1"/>
    </xf>
    <xf numFmtId="0" fontId="17" fillId="0" borderId="31" xfId="0" applyFont="1" applyBorder="1" applyAlignment="1">
      <alignment horizontal="center" vertical="top" wrapText="1"/>
    </xf>
    <xf numFmtId="0" fontId="17" fillId="0" borderId="29" xfId="0" applyFont="1" applyBorder="1" applyAlignment="1">
      <alignment horizontal="left" vertical="top" wrapText="1"/>
    </xf>
    <xf numFmtId="0" fontId="19" fillId="0" borderId="3" xfId="0" applyFont="1" applyBorder="1" applyAlignment="1">
      <alignment horizontal="left" vertical="top" wrapText="1"/>
    </xf>
    <xf numFmtId="0" fontId="17" fillId="0" borderId="16" xfId="0" applyFont="1" applyBorder="1" applyAlignment="1">
      <alignment horizontal="center" vertical="top" wrapText="1"/>
    </xf>
    <xf numFmtId="0" fontId="17" fillId="0" borderId="27" xfId="0" applyFont="1" applyBorder="1" applyAlignment="1">
      <alignment horizontal="center" vertical="top" wrapText="1"/>
    </xf>
    <xf numFmtId="0" fontId="17" fillId="0" borderId="28" xfId="0" applyFont="1" applyBorder="1" applyAlignment="1">
      <alignment horizontal="center" vertical="top" wrapText="1"/>
    </xf>
    <xf numFmtId="0" fontId="23" fillId="0" borderId="28" xfId="0" applyFont="1" applyBorder="1" applyAlignment="1">
      <alignment horizontal="center" vertical="top" wrapText="1"/>
    </xf>
    <xf numFmtId="0" fontId="9" fillId="0" borderId="31" xfId="0" applyFont="1" applyBorder="1" applyAlignment="1">
      <alignment horizontal="center" vertical="top" wrapText="1"/>
    </xf>
    <xf numFmtId="0" fontId="17" fillId="0" borderId="29" xfId="0" applyFont="1" applyBorder="1" applyAlignment="1">
      <alignment horizontal="center" vertical="top" wrapText="1"/>
    </xf>
    <xf numFmtId="0" fontId="24" fillId="0" borderId="3" xfId="0" applyFont="1" applyBorder="1" applyAlignment="1">
      <alignment horizontal="center" vertical="top" wrapText="1"/>
    </xf>
    <xf numFmtId="0" fontId="23" fillId="0" borderId="3" xfId="0" applyFont="1" applyBorder="1" applyAlignment="1">
      <alignment horizontal="center" vertical="top" wrapText="1"/>
    </xf>
    <xf numFmtId="0" fontId="9" fillId="0" borderId="16" xfId="0" applyFont="1" applyBorder="1" applyAlignment="1">
      <alignment horizontal="center" vertical="top" wrapText="1"/>
    </xf>
    <xf numFmtId="0" fontId="6" fillId="0" borderId="27" xfId="0" applyFont="1" applyBorder="1" applyAlignment="1">
      <alignment horizontal="center" vertical="top" wrapText="1"/>
    </xf>
    <xf numFmtId="0" fontId="6" fillId="0" borderId="28" xfId="0" applyFont="1" applyBorder="1" applyAlignment="1">
      <alignment horizontal="center" vertical="top" wrapText="1"/>
    </xf>
    <xf numFmtId="0" fontId="6" fillId="0" borderId="28" xfId="0" applyFont="1" applyBorder="1" applyAlignment="1">
      <alignment horizontal="center" vertical="top" textRotation="90" wrapText="1"/>
    </xf>
    <xf numFmtId="0" fontId="28" fillId="0" borderId="28" xfId="0" applyFont="1" applyBorder="1" applyAlignment="1">
      <alignment horizontal="center" vertical="top" wrapText="1"/>
    </xf>
    <xf numFmtId="0" fontId="6" fillId="0" borderId="31" xfId="0" applyFont="1" applyBorder="1" applyAlignment="1">
      <alignment horizontal="center" vertical="top" wrapText="1"/>
    </xf>
    <xf numFmtId="0" fontId="6" fillId="0" borderId="29" xfId="0" applyFont="1" applyBorder="1" applyAlignment="1">
      <alignment horizontal="center" vertical="top" wrapText="1"/>
    </xf>
    <xf numFmtId="0" fontId="6" fillId="0" borderId="3" xfId="0" applyFont="1" applyBorder="1" applyAlignment="1">
      <alignment horizontal="center" vertical="top" wrapText="1"/>
    </xf>
    <xf numFmtId="0" fontId="6" fillId="0" borderId="3" xfId="0" applyFont="1" applyBorder="1" applyAlignment="1">
      <alignment horizontal="center" vertical="top" textRotation="90" wrapText="1"/>
    </xf>
    <xf numFmtId="0" fontId="28" fillId="0" borderId="3" xfId="0" applyFont="1" applyBorder="1" applyAlignment="1">
      <alignment horizontal="center" vertical="top" wrapText="1"/>
    </xf>
    <xf numFmtId="0" fontId="6" fillId="0" borderId="16" xfId="0" applyFont="1" applyBorder="1" applyAlignment="1">
      <alignment horizontal="center" vertical="top" wrapText="1"/>
    </xf>
    <xf numFmtId="0" fontId="14" fillId="2" borderId="3" xfId="0" applyFont="1" applyFill="1" applyBorder="1" applyAlignment="1">
      <alignment horizontal="center" vertical="center" wrapText="1"/>
    </xf>
    <xf numFmtId="0" fontId="0" fillId="0" borderId="22" xfId="0" applyBorder="1"/>
    <xf numFmtId="0" fontId="16" fillId="0" borderId="58" xfId="0" applyFont="1" applyBorder="1" applyAlignment="1">
      <alignment horizontal="left" vertical="center" wrapText="1"/>
    </xf>
    <xf numFmtId="0" fontId="0" fillId="0" borderId="6" xfId="0" applyBorder="1"/>
    <xf numFmtId="0" fontId="26" fillId="0" borderId="61" xfId="0" applyFont="1" applyBorder="1" applyAlignment="1">
      <alignment horizontal="left" vertical="center" wrapText="1"/>
    </xf>
    <xf numFmtId="0" fontId="0" fillId="0" borderId="56" xfId="0" applyBorder="1"/>
    <xf numFmtId="0" fontId="0" fillId="0" borderId="57" xfId="0" applyBorder="1"/>
    <xf numFmtId="0" fontId="27" fillId="0" borderId="58" xfId="0" applyFont="1" applyBorder="1" applyAlignment="1">
      <alignment horizontal="left" vertical="center" wrapText="1"/>
    </xf>
    <xf numFmtId="0" fontId="14" fillId="2" borderId="16" xfId="0" applyFont="1" applyFill="1" applyBorder="1" applyAlignment="1">
      <alignment horizontal="center" vertical="center" wrapText="1"/>
    </xf>
    <xf numFmtId="0" fontId="0" fillId="0" borderId="41" xfId="0" applyBorder="1"/>
    <xf numFmtId="0" fontId="16" fillId="0" borderId="59" xfId="0" applyFont="1" applyBorder="1" applyAlignment="1">
      <alignment horizontal="left" vertical="center" wrapText="1"/>
    </xf>
    <xf numFmtId="0" fontId="0" fillId="0" borderId="7" xfId="0" applyBorder="1"/>
    <xf numFmtId="0" fontId="12" fillId="0" borderId="3" xfId="0" applyFont="1" applyBorder="1" applyAlignment="1">
      <alignment horizontal="center" vertical="center"/>
    </xf>
    <xf numFmtId="0" fontId="0" fillId="0" borderId="48" xfId="0" applyBorder="1"/>
    <xf numFmtId="0" fontId="0" fillId="0" borderId="49" xfId="0" applyBorder="1"/>
    <xf numFmtId="0" fontId="0" fillId="0" borderId="54" xfId="0" applyBorder="1"/>
    <xf numFmtId="0" fontId="0" fillId="0" borderId="0" xfId="0"/>
    <xf numFmtId="0" fontId="0" fillId="0" borderId="53" xfId="0" applyBorder="1"/>
    <xf numFmtId="0" fontId="0" fillId="0" borderId="50" xfId="0" applyBorder="1"/>
    <xf numFmtId="0" fontId="0" fillId="0" borderId="45" xfId="0" applyBorder="1"/>
    <xf numFmtId="0" fontId="0" fillId="0" borderId="51" xfId="0" applyBorder="1"/>
    <xf numFmtId="0" fontId="16" fillId="0" borderId="60" xfId="0" applyFont="1" applyBorder="1" applyAlignment="1">
      <alignment horizontal="left" vertical="center" wrapText="1"/>
    </xf>
    <xf numFmtId="0" fontId="0" fillId="0" borderId="5" xfId="0" applyBorder="1"/>
    <xf numFmtId="0" fontId="4" fillId="0" borderId="3" xfId="0" applyFont="1" applyBorder="1" applyAlignment="1">
      <alignment horizontal="center"/>
    </xf>
    <xf numFmtId="0" fontId="0" fillId="0" borderId="55" xfId="0" applyBorder="1"/>
    <xf numFmtId="0" fontId="15" fillId="0" borderId="37" xfId="0" applyFont="1" applyBorder="1" applyAlignment="1">
      <alignment horizontal="center" vertical="center"/>
    </xf>
    <xf numFmtId="0" fontId="0" fillId="0" borderId="43" xfId="0" applyBorder="1"/>
    <xf numFmtId="0" fontId="0" fillId="0" borderId="44" xfId="0" applyBorder="1"/>
    <xf numFmtId="0" fontId="14" fillId="0" borderId="42" xfId="0" applyFont="1" applyBorder="1" applyAlignment="1">
      <alignment horizontal="left" wrapText="1"/>
    </xf>
    <xf numFmtId="0" fontId="0" fillId="0" borderId="34" xfId="0" applyBorder="1"/>
    <xf numFmtId="0" fontId="0" fillId="0" borderId="1" xfId="0" applyBorder="1"/>
    <xf numFmtId="0" fontId="0" fillId="0" borderId="8" xfId="0" applyBorder="1"/>
    <xf numFmtId="0" fontId="0" fillId="0" borderId="10" xfId="0" applyBorder="1"/>
    <xf numFmtId="0" fontId="15" fillId="0" borderId="37" xfId="0" applyFont="1" applyBorder="1" applyAlignment="1">
      <alignment horizontal="center" vertical="center" wrapText="1"/>
    </xf>
    <xf numFmtId="0" fontId="17" fillId="0" borderId="3" xfId="0" applyFont="1" applyBorder="1" applyAlignment="1">
      <alignment horizontal="left" vertical="center" wrapText="1"/>
    </xf>
    <xf numFmtId="0" fontId="14" fillId="0" borderId="29" xfId="0" applyFont="1" applyBorder="1" applyAlignment="1">
      <alignment horizontal="left" vertical="top" wrapText="1"/>
    </xf>
    <xf numFmtId="0" fontId="0" fillId="0" borderId="39" xfId="0" applyBorder="1"/>
    <xf numFmtId="0" fontId="0" fillId="0" borderId="21" xfId="0" applyBorder="1"/>
    <xf numFmtId="0" fontId="17" fillId="0" borderId="40" xfId="0" applyFont="1" applyBorder="1" applyAlignment="1">
      <alignment horizontal="left" vertical="center" wrapText="1"/>
    </xf>
    <xf numFmtId="0" fontId="14" fillId="0" borderId="23" xfId="0" applyFont="1" applyBorder="1" applyAlignment="1">
      <alignment horizontal="center"/>
    </xf>
    <xf numFmtId="0" fontId="0" fillId="0" borderId="47" xfId="0" applyBorder="1"/>
    <xf numFmtId="0" fontId="14" fillId="0" borderId="30" xfId="0" applyFont="1" applyBorder="1" applyAlignment="1">
      <alignment horizontal="left" vertical="top" wrapText="1"/>
    </xf>
    <xf numFmtId="0" fontId="0" fillId="0" borderId="38" xfId="0" applyBorder="1"/>
    <xf numFmtId="0" fontId="0" fillId="0" borderId="52" xfId="0" applyBorder="1"/>
    <xf numFmtId="0" fontId="7" fillId="0" borderId="0" xfId="0" applyFont="1" applyAlignment="1">
      <alignment horizontal="left" vertical="center" wrapText="1"/>
    </xf>
    <xf numFmtId="0" fontId="18" fillId="0" borderId="29" xfId="0" applyFont="1" applyBorder="1" applyAlignment="1">
      <alignment horizontal="left" vertical="top" wrapText="1"/>
    </xf>
    <xf numFmtId="0" fontId="15" fillId="6" borderId="3" xfId="0" applyFont="1" applyFill="1" applyBorder="1" applyAlignment="1">
      <alignment horizontal="center" vertical="center" wrapText="1"/>
    </xf>
    <xf numFmtId="0" fontId="16" fillId="0" borderId="3" xfId="0" applyFont="1" applyBorder="1" applyAlignment="1">
      <alignment horizontal="left" vertical="center" wrapText="1"/>
    </xf>
    <xf numFmtId="0" fontId="15" fillId="0" borderId="45" xfId="0" applyFont="1" applyBorder="1" applyAlignment="1">
      <alignment horizontal="center"/>
    </xf>
    <xf numFmtId="0" fontId="16" fillId="0" borderId="3" xfId="0" applyFont="1" applyBorder="1" applyAlignment="1">
      <alignment horizontal="left" vertical="top" wrapText="1"/>
    </xf>
    <xf numFmtId="0" fontId="22" fillId="0" borderId="65" xfId="0" applyFont="1" applyBorder="1" applyAlignment="1">
      <alignment horizontal="center" vertical="center"/>
    </xf>
    <xf numFmtId="0" fontId="0" fillId="0" borderId="35" xfId="0" applyBorder="1"/>
    <xf numFmtId="0" fontId="19" fillId="0" borderId="3" xfId="0" applyFont="1" applyBorder="1" applyAlignment="1">
      <alignment horizontal="center" vertical="center" wrapText="1"/>
    </xf>
    <xf numFmtId="0" fontId="15" fillId="6" borderId="3" xfId="0" applyFont="1" applyFill="1" applyBorder="1" applyAlignment="1">
      <alignment horizontal="center" vertical="center"/>
    </xf>
    <xf numFmtId="0" fontId="19" fillId="10" borderId="3" xfId="0" applyFont="1" applyFill="1" applyBorder="1" applyAlignment="1">
      <alignment horizontal="center" vertical="center"/>
    </xf>
    <xf numFmtId="0" fontId="19" fillId="9" borderId="3" xfId="0" applyFont="1" applyFill="1" applyBorder="1" applyAlignment="1">
      <alignment horizontal="center" vertical="center"/>
    </xf>
    <xf numFmtId="0" fontId="14" fillId="0" borderId="0" xfId="0" applyFont="1" applyAlignment="1">
      <alignment horizontal="right" vertical="center" textRotation="90"/>
    </xf>
    <xf numFmtId="0" fontId="25" fillId="0" borderId="64" xfId="0" applyFont="1" applyBorder="1" applyAlignment="1">
      <alignment horizontal="left" vertical="center" wrapText="1"/>
    </xf>
    <xf numFmtId="0" fontId="8" fillId="0" borderId="0" xfId="0" applyFont="1"/>
    <xf numFmtId="0" fontId="0" fillId="0" borderId="2" xfId="0" applyBorder="1"/>
    <xf numFmtId="0" fontId="20" fillId="4" borderId="24" xfId="0" applyFont="1" applyFill="1" applyBorder="1" applyAlignment="1">
      <alignment horizontal="center" vertical="center" wrapText="1"/>
    </xf>
    <xf numFmtId="0" fontId="14" fillId="0" borderId="46" xfId="0" applyFont="1" applyBorder="1" applyAlignment="1">
      <alignment horizontal="right" vertical="center" textRotation="90"/>
    </xf>
    <xf numFmtId="0" fontId="0" fillId="0" borderId="46" xfId="0" applyBorder="1"/>
    <xf numFmtId="0" fontId="19" fillId="6" borderId="3" xfId="0" applyFont="1" applyFill="1" applyBorder="1" applyAlignment="1">
      <alignment horizontal="center"/>
    </xf>
    <xf numFmtId="0" fontId="20" fillId="4" borderId="23" xfId="0" applyFont="1" applyFill="1" applyBorder="1" applyAlignment="1">
      <alignment horizontal="center" vertical="center" wrapText="1"/>
    </xf>
    <xf numFmtId="0" fontId="15" fillId="2" borderId="0" xfId="0" applyFont="1" applyFill="1" applyAlignment="1">
      <alignment horizontal="center"/>
    </xf>
    <xf numFmtId="0" fontId="19" fillId="9" borderId="16" xfId="0" applyFont="1" applyFill="1" applyBorder="1" applyAlignment="1">
      <alignment horizontal="center" vertical="center"/>
    </xf>
    <xf numFmtId="0" fontId="0" fillId="0" borderId="17" xfId="0" applyBorder="1"/>
    <xf numFmtId="0" fontId="16" fillId="0" borderId="9" xfId="0" applyFont="1" applyBorder="1" applyAlignment="1">
      <alignment horizontal="left" vertical="center" wrapText="1"/>
    </xf>
    <xf numFmtId="0" fontId="16" fillId="0" borderId="28" xfId="0" applyFont="1" applyBorder="1" applyAlignment="1">
      <alignment horizontal="left" vertical="top" wrapText="1"/>
    </xf>
    <xf numFmtId="0" fontId="0" fillId="0" borderId="62" xfId="0" applyBorder="1"/>
    <xf numFmtId="0" fontId="19" fillId="8" borderId="3" xfId="0" applyFont="1" applyFill="1" applyBorder="1" applyAlignment="1">
      <alignment horizontal="center" vertical="center"/>
    </xf>
    <xf numFmtId="0" fontId="13" fillId="2" borderId="37" xfId="0" applyFont="1" applyFill="1" applyBorder="1" applyAlignment="1">
      <alignment horizontal="left" vertical="top" wrapText="1" readingOrder="1"/>
    </xf>
    <xf numFmtId="0" fontId="15" fillId="0" borderId="63" xfId="0" applyFont="1" applyBorder="1" applyAlignment="1">
      <alignment horizontal="center" vertical="center"/>
    </xf>
    <xf numFmtId="0" fontId="19" fillId="0" borderId="3" xfId="0" applyFont="1" applyBorder="1" applyAlignment="1">
      <alignment horizontal="center" vertical="top" wrapText="1"/>
    </xf>
    <xf numFmtId="0" fontId="16" fillId="0" borderId="3" xfId="0" applyFont="1" applyBorder="1" applyAlignment="1">
      <alignment horizontal="center" vertical="center" wrapText="1"/>
    </xf>
    <xf numFmtId="0" fontId="15" fillId="2" borderId="45" xfId="0" applyFont="1" applyFill="1" applyBorder="1" applyAlignment="1">
      <alignment horizontal="center"/>
    </xf>
    <xf numFmtId="0" fontId="21" fillId="4" borderId="24" xfId="0" applyFont="1" applyFill="1" applyBorder="1" applyAlignment="1">
      <alignment horizontal="center" vertical="center" wrapText="1"/>
    </xf>
    <xf numFmtId="0" fontId="16" fillId="0" borderId="3" xfId="0" applyFont="1" applyBorder="1" applyAlignment="1">
      <alignment horizontal="center" vertical="top" wrapText="1"/>
    </xf>
    <xf numFmtId="0" fontId="26" fillId="0" borderId="1" xfId="0" applyFont="1" applyBorder="1"/>
    <xf numFmtId="0" fontId="0" fillId="0" borderId="0" xfId="0" applyAlignment="1">
      <alignment horizontal="center"/>
    </xf>
    <xf numFmtId="0" fontId="19" fillId="7" borderId="3" xfId="0" applyFont="1" applyFill="1" applyBorder="1" applyAlignment="1">
      <alignment horizontal="center" vertical="center"/>
    </xf>
    <xf numFmtId="0" fontId="26" fillId="0" borderId="1" xfId="0" applyFont="1" applyBorder="1" applyAlignment="1">
      <alignment vertical="center" wrapText="1"/>
    </xf>
    <xf numFmtId="0" fontId="19" fillId="0" borderId="9" xfId="0" applyFont="1" applyBorder="1" applyAlignment="1">
      <alignment horizontal="center" vertical="center" wrapText="1"/>
    </xf>
    <xf numFmtId="0" fontId="19" fillId="0" borderId="28" xfId="0" applyFont="1" applyBorder="1" applyAlignment="1">
      <alignment horizontal="center" vertical="top" wrapText="1"/>
    </xf>
    <xf numFmtId="0" fontId="19" fillId="7" borderId="9" xfId="0" applyFont="1" applyFill="1" applyBorder="1" applyAlignment="1">
      <alignment horizontal="center" vertical="center"/>
    </xf>
    <xf numFmtId="0" fontId="15" fillId="0" borderId="64" xfId="0" applyFont="1" applyBorder="1" applyAlignment="1">
      <alignment horizontal="center" vertical="center"/>
    </xf>
    <xf numFmtId="0" fontId="16" fillId="0" borderId="9" xfId="0" applyFont="1" applyBorder="1" applyAlignment="1">
      <alignment horizontal="center" vertical="center" wrapText="1"/>
    </xf>
    <xf numFmtId="0" fontId="16" fillId="0" borderId="28" xfId="0" applyFont="1" applyBorder="1" applyAlignment="1">
      <alignment horizontal="center" vertical="top" wrapText="1"/>
    </xf>
    <xf numFmtId="0" fontId="12" fillId="2" borderId="37" xfId="0" applyFont="1" applyFill="1" applyBorder="1" applyAlignment="1">
      <alignment horizontal="left" vertical="top" wrapText="1" readingOrder="1"/>
    </xf>
    <xf numFmtId="0" fontId="6" fillId="7" borderId="3" xfId="0" applyFont="1" applyFill="1" applyBorder="1" applyAlignment="1">
      <alignment horizontal="center" vertical="center"/>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10" fillId="6" borderId="3" xfId="0" applyFont="1" applyFill="1" applyBorder="1" applyAlignment="1">
      <alignment horizontal="center" vertical="center"/>
    </xf>
    <xf numFmtId="0" fontId="10" fillId="0" borderId="45" xfId="0" applyFont="1" applyBorder="1" applyAlignment="1">
      <alignment horizontal="center"/>
    </xf>
    <xf numFmtId="0" fontId="10" fillId="0" borderId="53" xfId="0" applyFont="1" applyBorder="1" applyAlignment="1">
      <alignment horizontal="right" vertical="center" textRotation="90"/>
    </xf>
    <xf numFmtId="0" fontId="6" fillId="9" borderId="3" xfId="0" applyFont="1" applyFill="1" applyBorder="1" applyAlignment="1">
      <alignment horizontal="center" vertical="center"/>
    </xf>
    <xf numFmtId="0" fontId="10" fillId="6" borderId="3" xfId="0" applyFont="1" applyFill="1" applyBorder="1" applyAlignment="1">
      <alignment horizontal="center" vertical="center" wrapText="1"/>
    </xf>
    <xf numFmtId="0" fontId="6" fillId="6" borderId="3" xfId="0" applyFont="1" applyFill="1" applyBorder="1" applyAlignment="1">
      <alignment horizontal="center"/>
    </xf>
    <xf numFmtId="0" fontId="10" fillId="2" borderId="0" xfId="0" applyFont="1" applyFill="1" applyAlignment="1">
      <alignment horizontal="center"/>
    </xf>
    <xf numFmtId="0" fontId="6" fillId="0" borderId="0" xfId="0" applyFont="1" applyAlignment="1">
      <alignment horizontal="center" vertical="center" wrapText="1"/>
    </xf>
    <xf numFmtId="0" fontId="6" fillId="10" borderId="3" xfId="0" applyFont="1" applyFill="1" applyBorder="1" applyAlignment="1">
      <alignment horizontal="center" vertical="center"/>
    </xf>
    <xf numFmtId="0" fontId="6" fillId="8" borderId="3" xfId="0" applyFont="1" applyFill="1" applyBorder="1" applyAlignment="1">
      <alignment horizontal="center" vertical="center"/>
    </xf>
    <xf numFmtId="0" fontId="12" fillId="0" borderId="3" xfId="0" applyFont="1" applyBorder="1" applyAlignment="1">
      <alignment vertical="center"/>
    </xf>
    <xf numFmtId="0" fontId="6" fillId="0" borderId="29" xfId="0" applyFont="1" applyBorder="1" applyAlignment="1">
      <alignment horizontal="center" vertical="center" wrapText="1"/>
    </xf>
    <xf numFmtId="0" fontId="0" fillId="0" borderId="66" xfId="0" applyBorder="1"/>
    <xf numFmtId="0" fontId="10" fillId="0" borderId="1" xfId="0" applyFont="1" applyBorder="1" applyAlignment="1">
      <alignment horizontal="center" vertical="top" wrapText="1"/>
    </xf>
    <xf numFmtId="0" fontId="6" fillId="0" borderId="0" xfId="0" applyFont="1"/>
    <xf numFmtId="0" fontId="12" fillId="0" borderId="65" xfId="0" applyFont="1" applyBorder="1" applyAlignment="1">
      <alignment horizontal="left" vertical="top"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1.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2" zoomScale="85" zoomScaleNormal="85" zoomScalePageLayoutView="40" workbookViewId="0">
      <selection activeCell="I18" sqref="I18"/>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70"/>
      <c r="C2" s="159" t="s">
        <v>33</v>
      </c>
      <c r="D2" s="160"/>
      <c r="E2" s="161"/>
      <c r="F2" s="181" t="s">
        <v>1</v>
      </c>
    </row>
    <row r="3" spans="2:6" ht="42.75" customHeight="1" x14ac:dyDescent="0.2">
      <c r="B3" s="171"/>
      <c r="C3" s="162"/>
      <c r="D3" s="163"/>
      <c r="E3" s="164"/>
      <c r="F3" s="171"/>
    </row>
    <row r="4" spans="2:6" ht="41.25" customHeight="1" x14ac:dyDescent="0.2">
      <c r="B4" s="148"/>
      <c r="C4" s="165"/>
      <c r="D4" s="166"/>
      <c r="E4" s="167"/>
      <c r="F4" s="148"/>
    </row>
    <row r="5" spans="2:6" ht="37.5" customHeight="1" thickBot="1" x14ac:dyDescent="0.25">
      <c r="B5" s="12"/>
      <c r="C5" s="13"/>
      <c r="D5" s="13"/>
      <c r="E5" s="13"/>
      <c r="F5" s="13"/>
    </row>
    <row r="6" spans="2:6" ht="21" customHeight="1" thickBot="1" x14ac:dyDescent="0.3">
      <c r="B6" s="186" t="s">
        <v>34</v>
      </c>
      <c r="C6" s="173"/>
      <c r="D6" s="173"/>
      <c r="E6" s="173"/>
      <c r="F6" s="187"/>
    </row>
    <row r="7" spans="2:6" ht="78.75" customHeight="1" x14ac:dyDescent="0.2">
      <c r="B7" s="185" t="s">
        <v>35</v>
      </c>
      <c r="C7" s="166"/>
      <c r="D7" s="166"/>
      <c r="E7" s="166"/>
      <c r="F7" s="167"/>
    </row>
    <row r="8" spans="2:6" ht="65.099999999999994" customHeight="1" x14ac:dyDescent="0.2">
      <c r="B8" s="192" t="s">
        <v>36</v>
      </c>
      <c r="C8" s="183"/>
      <c r="D8" s="183"/>
      <c r="E8" s="183"/>
      <c r="F8" s="184"/>
    </row>
    <row r="9" spans="2:6" ht="65.099999999999994" customHeight="1" x14ac:dyDescent="0.2">
      <c r="B9" s="182" t="s">
        <v>37</v>
      </c>
      <c r="C9" s="183"/>
      <c r="D9" s="183"/>
      <c r="E9" s="183"/>
      <c r="F9" s="184"/>
    </row>
    <row r="10" spans="2:6" ht="65.099999999999994" customHeight="1" x14ac:dyDescent="0.2">
      <c r="B10" s="182" t="s">
        <v>38</v>
      </c>
      <c r="C10" s="183"/>
      <c r="D10" s="183"/>
      <c r="E10" s="183"/>
      <c r="F10" s="184"/>
    </row>
    <row r="11" spans="2:6" ht="81" customHeight="1" x14ac:dyDescent="0.2">
      <c r="B11" s="182" t="s">
        <v>39</v>
      </c>
      <c r="C11" s="183"/>
      <c r="D11" s="183"/>
      <c r="E11" s="183"/>
      <c r="F11" s="184"/>
    </row>
    <row r="12" spans="2:6" ht="65.099999999999994" customHeight="1" x14ac:dyDescent="0.2">
      <c r="B12" s="182" t="s">
        <v>40</v>
      </c>
      <c r="C12" s="183"/>
      <c r="D12" s="183"/>
      <c r="E12" s="183"/>
      <c r="F12" s="184"/>
    </row>
    <row r="13" spans="2:6" ht="65.099999999999994" customHeight="1" x14ac:dyDescent="0.2">
      <c r="B13" s="182" t="s">
        <v>41</v>
      </c>
      <c r="C13" s="183"/>
      <c r="D13" s="183"/>
      <c r="E13" s="183"/>
      <c r="F13" s="184"/>
    </row>
    <row r="14" spans="2:6" ht="65.099999999999994" customHeight="1" x14ac:dyDescent="0.2">
      <c r="B14" s="182" t="s">
        <v>42</v>
      </c>
      <c r="C14" s="183"/>
      <c r="D14" s="183"/>
      <c r="E14" s="183"/>
      <c r="F14" s="184"/>
    </row>
    <row r="15" spans="2:6" ht="65.099999999999994" customHeight="1" x14ac:dyDescent="0.2">
      <c r="B15" s="182" t="s">
        <v>43</v>
      </c>
      <c r="C15" s="183"/>
      <c r="D15" s="183"/>
      <c r="E15" s="183"/>
      <c r="F15" s="184"/>
    </row>
    <row r="16" spans="2:6" ht="65.099999999999994" customHeight="1" x14ac:dyDescent="0.2">
      <c r="B16" s="182" t="s">
        <v>44</v>
      </c>
      <c r="C16" s="183"/>
      <c r="D16" s="183"/>
      <c r="E16" s="183"/>
      <c r="F16" s="184"/>
    </row>
    <row r="17" spans="2:6" ht="65.099999999999994" customHeight="1" x14ac:dyDescent="0.2">
      <c r="B17" s="182" t="s">
        <v>45</v>
      </c>
      <c r="C17" s="183"/>
      <c r="D17" s="183"/>
      <c r="E17" s="183"/>
      <c r="F17" s="184"/>
    </row>
    <row r="18" spans="2:6" ht="77.45" customHeight="1" x14ac:dyDescent="0.2">
      <c r="B18" s="182" t="s">
        <v>201</v>
      </c>
      <c r="C18" s="183"/>
      <c r="D18" s="183"/>
      <c r="E18" s="183"/>
      <c r="F18" s="184"/>
    </row>
    <row r="19" spans="2:6" ht="93" customHeight="1" thickBot="1" x14ac:dyDescent="0.25">
      <c r="B19" s="188" t="s">
        <v>200</v>
      </c>
      <c r="C19" s="189"/>
      <c r="D19" s="189"/>
      <c r="E19" s="189"/>
      <c r="F19" s="190"/>
    </row>
    <row r="20" spans="2:6" ht="14.25" customHeight="1" x14ac:dyDescent="0.2">
      <c r="B20" s="6"/>
    </row>
    <row r="21" spans="2:6" x14ac:dyDescent="0.2">
      <c r="B21" s="7"/>
    </row>
    <row r="22" spans="2:6" ht="17.25" customHeight="1" x14ac:dyDescent="0.2">
      <c r="B22" s="191"/>
      <c r="C22" s="163"/>
      <c r="D22" s="163"/>
      <c r="E22" s="163"/>
      <c r="F22" s="163"/>
    </row>
  </sheetData>
  <mergeCells count="18">
    <mergeCell ref="B18:F18"/>
    <mergeCell ref="F2:F4"/>
    <mergeCell ref="B19:F19"/>
    <mergeCell ref="B14:F14"/>
    <mergeCell ref="B22:F22"/>
    <mergeCell ref="C2:E4"/>
    <mergeCell ref="B8:F8"/>
    <mergeCell ref="B17:F17"/>
    <mergeCell ref="B9:F9"/>
    <mergeCell ref="B13:F13"/>
    <mergeCell ref="B2:B4"/>
    <mergeCell ref="B12:F12"/>
    <mergeCell ref="B7:F7"/>
    <mergeCell ref="B6:F6"/>
    <mergeCell ref="B16:F16"/>
    <mergeCell ref="B15:F15"/>
    <mergeCell ref="B10:F10"/>
    <mergeCell ref="B11:F11"/>
  </mergeCells>
  <printOptions horizontalCentered="1"/>
  <pageMargins left="0.7" right="0.7" top="0.75" bottom="0.75" header="0.3" footer="0.3"/>
  <pageSetup scale="52"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1"/>
  <sheetViews>
    <sheetView showGridLines="0" topLeftCell="A39" zoomScale="80" zoomScaleNormal="80" zoomScalePageLayoutView="85" workbookViewId="0">
      <selection activeCell="B28" sqref="B28:C28"/>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70"/>
      <c r="C2" s="159" t="s">
        <v>0</v>
      </c>
      <c r="D2" s="160"/>
      <c r="E2" s="161"/>
      <c r="F2" s="181" t="s">
        <v>1</v>
      </c>
    </row>
    <row r="3" spans="2:6" ht="51" customHeight="1" x14ac:dyDescent="0.2">
      <c r="B3" s="171"/>
      <c r="C3" s="162"/>
      <c r="D3" s="163"/>
      <c r="E3" s="164"/>
      <c r="F3" s="171"/>
    </row>
    <row r="4" spans="2:6" ht="54" customHeight="1" x14ac:dyDescent="0.2">
      <c r="B4" s="148"/>
      <c r="C4" s="165"/>
      <c r="D4" s="166"/>
      <c r="E4" s="167"/>
      <c r="F4" s="148"/>
    </row>
    <row r="5" spans="2:6" ht="24.75" customHeight="1" thickBot="1" x14ac:dyDescent="0.25">
      <c r="B5" s="12"/>
      <c r="C5" s="13"/>
      <c r="D5" s="13"/>
      <c r="E5" s="13"/>
      <c r="F5" s="13"/>
    </row>
    <row r="6" spans="2:6" ht="18" customHeight="1" thickBot="1" x14ac:dyDescent="0.25">
      <c r="B6" s="172" t="s">
        <v>2</v>
      </c>
      <c r="C6" s="173"/>
      <c r="D6" s="173"/>
      <c r="E6" s="173"/>
      <c r="F6" s="174"/>
    </row>
    <row r="7" spans="2:6" ht="42.75" customHeight="1" x14ac:dyDescent="0.2">
      <c r="B7" s="175" t="s">
        <v>3</v>
      </c>
      <c r="C7" s="176"/>
      <c r="D7" s="176"/>
      <c r="E7" s="176"/>
      <c r="F7" s="176"/>
    </row>
    <row r="8" spans="2:6" ht="63" customHeight="1" x14ac:dyDescent="0.2">
      <c r="B8" s="177"/>
      <c r="C8" s="163"/>
      <c r="D8" s="163"/>
      <c r="E8" s="163"/>
      <c r="F8" s="163"/>
    </row>
    <row r="9" spans="2:6" ht="37.5" customHeight="1" x14ac:dyDescent="0.2">
      <c r="B9" s="177"/>
      <c r="C9" s="163"/>
      <c r="D9" s="163"/>
      <c r="E9" s="163"/>
      <c r="F9" s="163"/>
    </row>
    <row r="10" spans="2:6" ht="43.5" customHeight="1" x14ac:dyDescent="0.2">
      <c r="B10" s="177"/>
      <c r="C10" s="163"/>
      <c r="D10" s="163"/>
      <c r="E10" s="163"/>
      <c r="F10" s="163"/>
    </row>
    <row r="11" spans="2:6" ht="58.5" customHeight="1" x14ac:dyDescent="0.2">
      <c r="B11" s="177"/>
      <c r="C11" s="163"/>
      <c r="D11" s="163"/>
      <c r="E11" s="163"/>
      <c r="F11" s="163"/>
    </row>
    <row r="12" spans="2:6" ht="46.5" customHeight="1" x14ac:dyDescent="0.2">
      <c r="B12" s="177"/>
      <c r="C12" s="163"/>
      <c r="D12" s="163"/>
      <c r="E12" s="163"/>
      <c r="F12" s="163"/>
    </row>
    <row r="13" spans="2:6" ht="47.25" customHeight="1" x14ac:dyDescent="0.2">
      <c r="B13" s="177"/>
      <c r="C13" s="163"/>
      <c r="D13" s="163"/>
      <c r="E13" s="163"/>
      <c r="F13" s="163"/>
    </row>
    <row r="14" spans="2:6" ht="22.5" customHeight="1" thickBot="1" x14ac:dyDescent="0.25">
      <c r="B14" s="178"/>
      <c r="C14" s="179"/>
      <c r="D14" s="179"/>
      <c r="E14" s="179"/>
      <c r="F14" s="179"/>
    </row>
    <row r="15" spans="2:6" ht="16.5" customHeight="1" thickBot="1" x14ac:dyDescent="0.25">
      <c r="B15" s="180" t="s">
        <v>4</v>
      </c>
      <c r="C15" s="173"/>
      <c r="D15" s="173"/>
      <c r="E15" s="173"/>
      <c r="F15" s="174"/>
    </row>
    <row r="16" spans="2:6" ht="127.5" customHeight="1" x14ac:dyDescent="0.2">
      <c r="B16" s="151" t="s">
        <v>5</v>
      </c>
      <c r="C16" s="152"/>
      <c r="D16" s="152"/>
      <c r="E16" s="152"/>
      <c r="F16" s="153"/>
    </row>
    <row r="17" spans="2:6" ht="19.5" customHeight="1" x14ac:dyDescent="0.2">
      <c r="B17" s="50"/>
      <c r="C17" s="51" t="s">
        <v>6</v>
      </c>
      <c r="D17" s="147" t="s">
        <v>7</v>
      </c>
      <c r="E17" s="147" t="s">
        <v>8</v>
      </c>
      <c r="F17" s="155" t="s">
        <v>9</v>
      </c>
    </row>
    <row r="18" spans="2:6" ht="21" customHeight="1" x14ac:dyDescent="0.2">
      <c r="B18" s="50"/>
      <c r="C18" s="51" t="s">
        <v>10</v>
      </c>
      <c r="D18" s="148"/>
      <c r="E18" s="148"/>
      <c r="F18" s="156"/>
    </row>
    <row r="19" spans="2:6" ht="21" customHeight="1" x14ac:dyDescent="0.2">
      <c r="B19" s="168"/>
      <c r="C19" s="169"/>
      <c r="D19" s="52"/>
      <c r="E19" s="118"/>
      <c r="F19" s="53"/>
    </row>
    <row r="20" spans="2:6" ht="21" customHeight="1" x14ac:dyDescent="0.2">
      <c r="B20" s="149"/>
      <c r="C20" s="150"/>
      <c r="D20" s="54"/>
      <c r="E20" s="119"/>
      <c r="F20" s="55"/>
    </row>
    <row r="21" spans="2:6" ht="21" customHeight="1" x14ac:dyDescent="0.2">
      <c r="B21" s="149"/>
      <c r="C21" s="150"/>
      <c r="D21" s="54"/>
      <c r="E21" s="119"/>
      <c r="F21" s="55"/>
    </row>
    <row r="22" spans="2:6" ht="21" customHeight="1" x14ac:dyDescent="0.2">
      <c r="B22" s="149"/>
      <c r="C22" s="150"/>
      <c r="D22" s="54"/>
      <c r="E22" s="119"/>
      <c r="F22" s="55"/>
    </row>
    <row r="23" spans="2:6" ht="21" customHeight="1" x14ac:dyDescent="0.2">
      <c r="B23" s="149"/>
      <c r="C23" s="150"/>
      <c r="D23" s="54"/>
      <c r="E23" s="119"/>
      <c r="F23" s="55"/>
    </row>
    <row r="24" spans="2:6" ht="21" customHeight="1" x14ac:dyDescent="0.2">
      <c r="B24" s="149"/>
      <c r="C24" s="150"/>
      <c r="D24" s="54"/>
      <c r="E24" s="119"/>
      <c r="F24" s="56"/>
    </row>
    <row r="25" spans="2:6" ht="21" customHeight="1" x14ac:dyDescent="0.2">
      <c r="B25" s="149"/>
      <c r="C25" s="150"/>
      <c r="D25" s="54"/>
      <c r="E25" s="119"/>
      <c r="F25" s="55"/>
    </row>
    <row r="26" spans="2:6" ht="21" customHeight="1" x14ac:dyDescent="0.2">
      <c r="B26" s="149"/>
      <c r="C26" s="150"/>
      <c r="D26" s="54"/>
      <c r="E26" s="119"/>
      <c r="F26" s="55"/>
    </row>
    <row r="27" spans="2:6" ht="21" customHeight="1" x14ac:dyDescent="0.2">
      <c r="B27" s="149"/>
      <c r="C27" s="150"/>
      <c r="D27" s="54"/>
      <c r="E27" s="119"/>
      <c r="F27" s="55"/>
    </row>
    <row r="28" spans="2:6" ht="21" customHeight="1" x14ac:dyDescent="0.2">
      <c r="B28" s="157"/>
      <c r="C28" s="158"/>
      <c r="D28" s="54"/>
      <c r="E28" s="120"/>
      <c r="F28" s="57"/>
    </row>
    <row r="29" spans="2:6" ht="15.75" customHeight="1" x14ac:dyDescent="0.2">
      <c r="B29" s="50"/>
      <c r="C29" s="51" t="s">
        <v>11</v>
      </c>
      <c r="D29" s="58"/>
      <c r="E29" s="58"/>
      <c r="F29" s="59"/>
    </row>
    <row r="30" spans="2:6" ht="36" customHeight="1" x14ac:dyDescent="0.2">
      <c r="B30" s="168"/>
      <c r="C30" s="169"/>
      <c r="D30" s="52"/>
      <c r="E30" s="118"/>
      <c r="F30" s="53"/>
    </row>
    <row r="31" spans="2:6" ht="36" customHeight="1" x14ac:dyDescent="0.2">
      <c r="B31" s="149"/>
      <c r="C31" s="150"/>
      <c r="D31" s="54"/>
      <c r="E31" s="119"/>
      <c r="F31" s="55"/>
    </row>
    <row r="32" spans="2:6" ht="21" customHeight="1" x14ac:dyDescent="0.2">
      <c r="B32" s="149"/>
      <c r="C32" s="150"/>
      <c r="D32" s="54"/>
      <c r="E32" s="119"/>
      <c r="F32" s="55"/>
    </row>
    <row r="33" spans="2:6" ht="21" customHeight="1" x14ac:dyDescent="0.2">
      <c r="B33" s="149"/>
      <c r="C33" s="150"/>
      <c r="D33" s="54"/>
      <c r="E33" s="119"/>
      <c r="F33" s="55"/>
    </row>
    <row r="34" spans="2:6" ht="21" customHeight="1" x14ac:dyDescent="0.2">
      <c r="B34" s="149"/>
      <c r="C34" s="150"/>
      <c r="D34" s="54"/>
      <c r="E34" s="119"/>
      <c r="F34" s="55"/>
    </row>
    <row r="35" spans="2:6" ht="21" customHeight="1" x14ac:dyDescent="0.2">
      <c r="B35" s="149"/>
      <c r="C35" s="150"/>
      <c r="D35" s="54"/>
      <c r="E35" s="119"/>
      <c r="F35" s="55"/>
    </row>
    <row r="36" spans="2:6" ht="21" customHeight="1" x14ac:dyDescent="0.2">
      <c r="B36" s="157"/>
      <c r="C36" s="158"/>
      <c r="D36" s="60"/>
      <c r="E36" s="120"/>
      <c r="F36" s="57"/>
    </row>
    <row r="37" spans="2:6" ht="15.75" customHeight="1" x14ac:dyDescent="0.2">
      <c r="B37" s="50"/>
      <c r="C37" s="51" t="s">
        <v>12</v>
      </c>
      <c r="D37" s="61"/>
      <c r="E37" s="61"/>
      <c r="F37" s="62"/>
    </row>
    <row r="38" spans="2:6" ht="21" customHeight="1" x14ac:dyDescent="0.2">
      <c r="B38" s="168"/>
      <c r="C38" s="169"/>
      <c r="D38" s="52"/>
      <c r="E38" s="118"/>
      <c r="F38" s="53"/>
    </row>
    <row r="39" spans="2:6" ht="21" customHeight="1" x14ac:dyDescent="0.2">
      <c r="B39" s="154"/>
      <c r="C39" s="150"/>
      <c r="D39" s="54"/>
      <c r="E39" s="119"/>
      <c r="F39" s="55"/>
    </row>
    <row r="40" spans="2:6" ht="36" customHeight="1" x14ac:dyDescent="0.2">
      <c r="B40" s="149"/>
      <c r="C40" s="150"/>
      <c r="D40" s="54"/>
      <c r="E40" s="119"/>
      <c r="F40" s="55"/>
    </row>
    <row r="41" spans="2:6" ht="21" customHeight="1" x14ac:dyDescent="0.2">
      <c r="B41" s="149"/>
      <c r="C41" s="150"/>
      <c r="D41" s="54"/>
      <c r="E41" s="119"/>
      <c r="F41" s="55"/>
    </row>
    <row r="42" spans="2:6" ht="21" customHeight="1" x14ac:dyDescent="0.2">
      <c r="B42" s="157"/>
      <c r="C42" s="158"/>
      <c r="D42" s="60"/>
      <c r="E42" s="120"/>
      <c r="F42" s="57"/>
    </row>
    <row r="43" spans="2:6" ht="15.75" customHeight="1" x14ac:dyDescent="0.2">
      <c r="B43" s="50"/>
      <c r="C43" s="51" t="s">
        <v>13</v>
      </c>
      <c r="D43" s="63"/>
      <c r="E43" s="63"/>
      <c r="F43" s="64"/>
    </row>
    <row r="44" spans="2:6" ht="35.1" customHeight="1" x14ac:dyDescent="0.2">
      <c r="B44" s="168" t="s">
        <v>14</v>
      </c>
      <c r="C44" s="169"/>
      <c r="D44" s="54" t="s">
        <v>15</v>
      </c>
      <c r="E44" s="118" t="s">
        <v>16</v>
      </c>
      <c r="F44" s="65" t="s">
        <v>17</v>
      </c>
    </row>
    <row r="45" spans="2:6" ht="35.1" customHeight="1" x14ac:dyDescent="0.2">
      <c r="B45" s="149" t="s">
        <v>18</v>
      </c>
      <c r="C45" s="150"/>
      <c r="D45" s="54" t="s">
        <v>15</v>
      </c>
      <c r="E45" s="119" t="s">
        <v>16</v>
      </c>
      <c r="F45" s="66" t="s">
        <v>17</v>
      </c>
    </row>
    <row r="46" spans="2:6" ht="35.1" customHeight="1" x14ac:dyDescent="0.2">
      <c r="B46" s="149" t="s">
        <v>19</v>
      </c>
      <c r="C46" s="150"/>
      <c r="D46" s="54" t="s">
        <v>15</v>
      </c>
      <c r="E46" s="119" t="s">
        <v>16</v>
      </c>
      <c r="F46" s="66" t="s">
        <v>17</v>
      </c>
    </row>
    <row r="47" spans="2:6" ht="35.1" customHeight="1" x14ac:dyDescent="0.2">
      <c r="B47" s="149" t="s">
        <v>20</v>
      </c>
      <c r="C47" s="150"/>
      <c r="D47" s="54" t="s">
        <v>15</v>
      </c>
      <c r="E47" s="119" t="s">
        <v>16</v>
      </c>
      <c r="F47" s="66" t="s">
        <v>17</v>
      </c>
    </row>
    <row r="48" spans="2:6" ht="35.1" customHeight="1" x14ac:dyDescent="0.2">
      <c r="B48" s="149" t="s">
        <v>21</v>
      </c>
      <c r="C48" s="150"/>
      <c r="D48" s="54" t="s">
        <v>15</v>
      </c>
      <c r="E48" s="119" t="s">
        <v>16</v>
      </c>
      <c r="F48" s="66" t="s">
        <v>17</v>
      </c>
    </row>
    <row r="49" spans="2:6" ht="42.95" customHeight="1" x14ac:dyDescent="0.2">
      <c r="B49" s="149" t="s">
        <v>22</v>
      </c>
      <c r="C49" s="150"/>
      <c r="D49" s="54" t="s">
        <v>15</v>
      </c>
      <c r="E49" s="119" t="s">
        <v>16</v>
      </c>
      <c r="F49" s="66" t="s">
        <v>23</v>
      </c>
    </row>
    <row r="50" spans="2:6" ht="35.1" customHeight="1" x14ac:dyDescent="0.2">
      <c r="B50" s="149" t="s">
        <v>24</v>
      </c>
      <c r="C50" s="150"/>
      <c r="D50" s="54" t="s">
        <v>15</v>
      </c>
      <c r="E50" s="119" t="s">
        <v>16</v>
      </c>
      <c r="F50" s="66" t="s">
        <v>25</v>
      </c>
    </row>
    <row r="51" spans="2:6" ht="35.1" customHeight="1" x14ac:dyDescent="0.2">
      <c r="B51" s="149" t="s">
        <v>26</v>
      </c>
      <c r="C51" s="150"/>
      <c r="D51" s="54" t="s">
        <v>15</v>
      </c>
      <c r="E51" s="119" t="s">
        <v>16</v>
      </c>
      <c r="F51" s="66" t="s">
        <v>17</v>
      </c>
    </row>
    <row r="52" spans="2:6" ht="35.1" customHeight="1" x14ac:dyDescent="0.2">
      <c r="B52" s="149" t="s">
        <v>27</v>
      </c>
      <c r="C52" s="150"/>
      <c r="D52" s="54" t="s">
        <v>15</v>
      </c>
      <c r="E52" s="119" t="s">
        <v>16</v>
      </c>
      <c r="F52" s="66" t="s">
        <v>17</v>
      </c>
    </row>
    <row r="53" spans="2:6" ht="35.1" customHeight="1" x14ac:dyDescent="0.2">
      <c r="B53" s="149" t="s">
        <v>28</v>
      </c>
      <c r="C53" s="150"/>
      <c r="D53" s="54" t="s">
        <v>15</v>
      </c>
      <c r="E53" s="119" t="s">
        <v>16</v>
      </c>
      <c r="F53" s="66" t="s">
        <v>17</v>
      </c>
    </row>
    <row r="54" spans="2:6" ht="35.1" customHeight="1" x14ac:dyDescent="0.2">
      <c r="B54" s="149" t="s">
        <v>29</v>
      </c>
      <c r="C54" s="150"/>
      <c r="D54" s="54" t="s">
        <v>15</v>
      </c>
      <c r="E54" s="119" t="s">
        <v>16</v>
      </c>
      <c r="F54" s="66" t="s">
        <v>17</v>
      </c>
    </row>
    <row r="55" spans="2:6" ht="36" customHeight="1" x14ac:dyDescent="0.2">
      <c r="B55" s="149"/>
      <c r="C55" s="150"/>
      <c r="D55" s="54"/>
      <c r="E55" s="119"/>
      <c r="F55" s="66"/>
    </row>
    <row r="56" spans="2:6" ht="36" customHeight="1" x14ac:dyDescent="0.2">
      <c r="B56" s="149"/>
      <c r="C56" s="150"/>
      <c r="D56" s="54"/>
      <c r="E56" s="119"/>
      <c r="F56" s="66"/>
    </row>
    <row r="57" spans="2:6" ht="36" customHeight="1" x14ac:dyDescent="0.2">
      <c r="B57" s="149"/>
      <c r="C57" s="150"/>
      <c r="D57" s="54"/>
      <c r="E57" s="119"/>
      <c r="F57" s="66"/>
    </row>
    <row r="58" spans="2:6" ht="36" customHeight="1" x14ac:dyDescent="0.2">
      <c r="B58" s="149"/>
      <c r="C58" s="150"/>
      <c r="D58" s="54"/>
      <c r="E58" s="119"/>
      <c r="F58" s="66"/>
    </row>
    <row r="59" spans="2:6" ht="36" customHeight="1" x14ac:dyDescent="0.2">
      <c r="B59" s="149"/>
      <c r="C59" s="150"/>
      <c r="D59" s="54"/>
      <c r="E59" s="119"/>
      <c r="F59" s="66"/>
    </row>
    <row r="60" spans="2:6" ht="36" customHeight="1" x14ac:dyDescent="0.2">
      <c r="B60" s="149"/>
      <c r="C60" s="150"/>
      <c r="D60" s="54"/>
      <c r="E60" s="119"/>
      <c r="F60" s="66"/>
    </row>
    <row r="61" spans="2:6" ht="36" customHeight="1" x14ac:dyDescent="0.2">
      <c r="B61" s="149"/>
      <c r="C61" s="150"/>
      <c r="D61" s="54"/>
      <c r="E61" s="119"/>
      <c r="F61" s="66"/>
    </row>
    <row r="66" spans="2:2" hidden="1" x14ac:dyDescent="0.2">
      <c r="B66" s="6" t="s">
        <v>30</v>
      </c>
    </row>
    <row r="67" spans="2:2" hidden="1" x14ac:dyDescent="0.2">
      <c r="B67" s="7" t="s">
        <v>31</v>
      </c>
    </row>
    <row r="68" spans="2:2" hidden="1" x14ac:dyDescent="0.2">
      <c r="B68" s="7" t="s">
        <v>15</v>
      </c>
    </row>
    <row r="69" spans="2:2" hidden="1" x14ac:dyDescent="0.2"/>
    <row r="70" spans="2:2" hidden="1" x14ac:dyDescent="0.2">
      <c r="B70" t="s">
        <v>32</v>
      </c>
    </row>
    <row r="71" spans="2:2" hidden="1" x14ac:dyDescent="0.2">
      <c r="B71" t="s">
        <v>16</v>
      </c>
    </row>
  </sheetData>
  <mergeCells count="50">
    <mergeCell ref="F2:F4"/>
    <mergeCell ref="B45:C45"/>
    <mergeCell ref="B36:C36"/>
    <mergeCell ref="B32:C32"/>
    <mergeCell ref="B50:C50"/>
    <mergeCell ref="B26:C26"/>
    <mergeCell ref="B41:C41"/>
    <mergeCell ref="B35:C35"/>
    <mergeCell ref="B6:F6"/>
    <mergeCell ref="B33:C33"/>
    <mergeCell ref="B7:F14"/>
    <mergeCell ref="B15:F15"/>
    <mergeCell ref="B51:C51"/>
    <mergeCell ref="B20:C20"/>
    <mergeCell ref="B61:C61"/>
    <mergeCell ref="B60:C60"/>
    <mergeCell ref="C2:E4"/>
    <mergeCell ref="B57:C57"/>
    <mergeCell ref="B53:C53"/>
    <mergeCell ref="B44:C44"/>
    <mergeCell ref="B38:C38"/>
    <mergeCell ref="B19:C19"/>
    <mergeCell ref="B34:C34"/>
    <mergeCell ref="B28:C28"/>
    <mergeCell ref="B40:C40"/>
    <mergeCell ref="B2:B4"/>
    <mergeCell ref="B49:C49"/>
    <mergeCell ref="B55:C55"/>
    <mergeCell ref="B30:C30"/>
    <mergeCell ref="B24:C24"/>
    <mergeCell ref="B59:C59"/>
    <mergeCell ref="B46:C46"/>
    <mergeCell ref="D17:D18"/>
    <mergeCell ref="B22:C22"/>
    <mergeCell ref="B31:C31"/>
    <mergeCell ref="B56:C56"/>
    <mergeCell ref="B27:C27"/>
    <mergeCell ref="B58:C58"/>
    <mergeCell ref="B39:C39"/>
    <mergeCell ref="B52:C52"/>
    <mergeCell ref="B21:C21"/>
    <mergeCell ref="B48:C48"/>
    <mergeCell ref="B42:C42"/>
    <mergeCell ref="B23:C23"/>
    <mergeCell ref="E17:E18"/>
    <mergeCell ref="B47:C47"/>
    <mergeCell ref="B54:C54"/>
    <mergeCell ref="B25:C25"/>
    <mergeCell ref="B16:F16"/>
    <mergeCell ref="F17:F18"/>
  </mergeCells>
  <dataValidations count="2">
    <dataValidation type="list" allowBlank="1" showInputMessage="1" showErrorMessage="1" sqref="D19:D28 D30:D36 D38:D42 D44:D61" xr:uid="{00000000-0002-0000-0100-000000000000}">
      <formula1>$B$66:$B$68</formula1>
    </dataValidation>
    <dataValidation type="list" allowBlank="1" showInputMessage="1" showErrorMessage="1" sqref="E19:E28 E30:E36 E38:E42 E44:E61" xr:uid="{00000000-0002-0000-0100-000001000000}">
      <formula1>$B$70:$B$71</formula1>
    </dataValidation>
  </dataValidations>
  <printOptions horizontalCentered="1"/>
  <pageMargins left="0.7" right="0.7" top="0.75" bottom="0.75" header="0.3" footer="0.3"/>
  <pageSetup scale="38" orientation="portrait" verticalDpi="4294967295"/>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2:Q68"/>
  <sheetViews>
    <sheetView showGridLines="0" topLeftCell="A22" zoomScale="90" zoomScaleNormal="90" zoomScalePageLayoutView="70" workbookViewId="0">
      <selection activeCell="A17" sqref="A17"/>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2" spans="2:17" ht="48.75" customHeight="1" x14ac:dyDescent="0.2">
      <c r="B2" s="170"/>
      <c r="C2" s="159" t="s">
        <v>0</v>
      </c>
      <c r="D2" s="160"/>
      <c r="E2" s="160"/>
      <c r="F2" s="160"/>
      <c r="G2" s="160"/>
      <c r="H2" s="160"/>
      <c r="I2" s="160"/>
      <c r="J2" s="161"/>
      <c r="K2" s="181" t="s">
        <v>1</v>
      </c>
      <c r="L2" s="161"/>
    </row>
    <row r="3" spans="2:17" ht="42" customHeight="1" x14ac:dyDescent="0.2">
      <c r="B3" s="171"/>
      <c r="C3" s="162"/>
      <c r="D3" s="163"/>
      <c r="E3" s="163"/>
      <c r="F3" s="163"/>
      <c r="G3" s="163"/>
      <c r="H3" s="205"/>
      <c r="I3" s="163"/>
      <c r="J3" s="164"/>
      <c r="K3" s="162"/>
      <c r="L3" s="164"/>
    </row>
    <row r="4" spans="2:17" ht="36.75" customHeight="1" x14ac:dyDescent="0.2">
      <c r="B4" s="148"/>
      <c r="C4" s="165"/>
      <c r="D4" s="166"/>
      <c r="E4" s="166"/>
      <c r="F4" s="166"/>
      <c r="G4" s="166"/>
      <c r="H4" s="166"/>
      <c r="I4" s="166"/>
      <c r="J4" s="167"/>
      <c r="K4" s="165"/>
      <c r="L4" s="167"/>
    </row>
    <row r="5" spans="2:17" ht="24.75" customHeight="1" thickBot="1" x14ac:dyDescent="0.25">
      <c r="C5" s="12"/>
      <c r="D5" s="13"/>
      <c r="E5" s="13"/>
      <c r="F5" s="13"/>
      <c r="G5" s="13"/>
    </row>
    <row r="6" spans="2:17" ht="103.5" customHeight="1" thickBot="1" x14ac:dyDescent="0.25">
      <c r="B6" s="219" t="s">
        <v>46</v>
      </c>
      <c r="C6" s="173"/>
      <c r="D6" s="173"/>
      <c r="E6" s="173"/>
      <c r="F6" s="173"/>
      <c r="G6" s="173"/>
      <c r="H6" s="173"/>
      <c r="I6" s="173"/>
      <c r="J6" s="173"/>
      <c r="K6" s="173"/>
      <c r="L6" s="174"/>
      <c r="M6" s="1"/>
      <c r="N6" s="1"/>
      <c r="O6" s="1"/>
      <c r="P6" s="1"/>
      <c r="Q6" s="1"/>
    </row>
    <row r="7" spans="2:17" ht="24.75" customHeight="1" x14ac:dyDescent="0.2">
      <c r="B7" s="197" t="s">
        <v>4</v>
      </c>
      <c r="C7" s="176"/>
      <c r="D7" s="176"/>
      <c r="E7" s="176"/>
      <c r="F7" s="176"/>
      <c r="G7" s="176"/>
      <c r="H7" s="176"/>
      <c r="I7" s="176"/>
      <c r="J7" s="176"/>
      <c r="K7" s="176"/>
      <c r="L7" s="198"/>
    </row>
    <row r="8" spans="2:17" ht="18" customHeight="1" x14ac:dyDescent="0.25">
      <c r="B8" s="112" t="s">
        <v>47</v>
      </c>
      <c r="C8" s="113"/>
      <c r="D8" s="113"/>
      <c r="E8" s="113"/>
      <c r="F8" s="113"/>
      <c r="G8" s="113"/>
      <c r="H8" s="113"/>
      <c r="I8" s="113"/>
      <c r="J8" s="113"/>
      <c r="K8" s="113"/>
      <c r="L8" s="114"/>
    </row>
    <row r="9" spans="2:17" ht="15.75" customHeight="1" x14ac:dyDescent="0.25">
      <c r="B9" s="112" t="s">
        <v>48</v>
      </c>
      <c r="C9" s="115"/>
      <c r="D9" s="115"/>
      <c r="E9" s="115"/>
      <c r="F9" s="115"/>
      <c r="G9" s="115"/>
      <c r="H9" s="115"/>
      <c r="I9" s="116"/>
      <c r="J9" s="115"/>
      <c r="K9" s="115"/>
      <c r="L9" s="117"/>
    </row>
    <row r="10" spans="2:17" ht="15.75" customHeight="1" x14ac:dyDescent="0.25">
      <c r="B10" s="112" t="s">
        <v>49</v>
      </c>
      <c r="C10" s="115"/>
      <c r="D10" s="115"/>
      <c r="E10" s="115"/>
      <c r="F10" s="115"/>
      <c r="G10" s="115"/>
      <c r="H10" s="115"/>
      <c r="I10" s="115"/>
      <c r="J10" s="115"/>
      <c r="K10" s="115"/>
      <c r="L10" s="117"/>
    </row>
    <row r="11" spans="2:17" ht="15.75" customHeight="1" x14ac:dyDescent="0.25">
      <c r="B11" s="112" t="s">
        <v>50</v>
      </c>
      <c r="C11" s="115"/>
      <c r="D11" s="115"/>
      <c r="E11" s="115"/>
      <c r="F11" s="115"/>
      <c r="G11" s="115"/>
      <c r="H11" s="115"/>
      <c r="I11" s="115"/>
      <c r="J11" s="115"/>
      <c r="K11" s="115"/>
      <c r="L11" s="117"/>
    </row>
    <row r="12" spans="2:17" ht="18" customHeight="1" x14ac:dyDescent="0.2">
      <c r="B12" s="204" t="s">
        <v>51</v>
      </c>
      <c r="C12" s="163"/>
      <c r="D12" s="163"/>
      <c r="E12" s="163"/>
      <c r="F12" s="163"/>
      <c r="G12" s="163"/>
      <c r="H12" s="205"/>
      <c r="I12" s="163"/>
      <c r="J12" s="163"/>
      <c r="K12" s="163"/>
      <c r="L12" s="206"/>
    </row>
    <row r="13" spans="2:17" ht="15.75" customHeight="1" x14ac:dyDescent="0.25">
      <c r="B13" s="112" t="s">
        <v>52</v>
      </c>
      <c r="C13" s="115"/>
      <c r="D13" s="115"/>
      <c r="E13" s="115"/>
      <c r="F13" s="115"/>
      <c r="G13" s="115"/>
      <c r="H13" s="115"/>
      <c r="I13" s="115"/>
      <c r="J13" s="115"/>
      <c r="K13" s="115"/>
      <c r="L13" s="117"/>
    </row>
    <row r="14" spans="2:17" ht="7.5" customHeight="1" thickBot="1" x14ac:dyDescent="0.25">
      <c r="B14" s="70"/>
      <c r="C14" s="71"/>
      <c r="D14" s="71"/>
      <c r="E14" s="71"/>
      <c r="F14" s="71"/>
      <c r="G14" s="71"/>
      <c r="H14" s="71"/>
      <c r="I14" s="71"/>
      <c r="J14" s="71"/>
      <c r="K14" s="71"/>
      <c r="L14" s="72"/>
    </row>
    <row r="15" spans="2:17" ht="33.75" customHeight="1" thickBot="1" x14ac:dyDescent="0.25">
      <c r="B15" s="211" t="s">
        <v>53</v>
      </c>
      <c r="C15" s="173"/>
      <c r="D15" s="173"/>
      <c r="E15" s="173"/>
      <c r="F15" s="173"/>
      <c r="G15" s="187"/>
      <c r="H15" s="220" t="s">
        <v>54</v>
      </c>
      <c r="I15" s="176"/>
      <c r="J15" s="176"/>
      <c r="K15" s="176"/>
      <c r="L15" s="198"/>
    </row>
    <row r="16" spans="2:17" ht="40.5" customHeight="1" thickBot="1" x14ac:dyDescent="0.25">
      <c r="B16" s="73" t="s">
        <v>55</v>
      </c>
      <c r="C16" s="207" t="s">
        <v>56</v>
      </c>
      <c r="D16" s="173"/>
      <c r="E16" s="173"/>
      <c r="F16" s="173"/>
      <c r="G16" s="187"/>
      <c r="H16" s="74" t="s">
        <v>57</v>
      </c>
      <c r="I16" s="74" t="s">
        <v>58</v>
      </c>
      <c r="J16" s="74" t="s">
        <v>59</v>
      </c>
      <c r="K16" s="74" t="s">
        <v>60</v>
      </c>
      <c r="L16" s="75" t="s">
        <v>61</v>
      </c>
    </row>
    <row r="17" spans="1:17" ht="106.35" customHeight="1" x14ac:dyDescent="0.2">
      <c r="A17" s="121"/>
      <c r="B17" s="122" t="s">
        <v>13</v>
      </c>
      <c r="C17" s="216" t="s">
        <v>14</v>
      </c>
      <c r="D17" s="152"/>
      <c r="E17" s="152"/>
      <c r="F17" s="152"/>
      <c r="G17" s="217"/>
      <c r="H17" s="123" t="s">
        <v>62</v>
      </c>
      <c r="I17" s="124">
        <v>3</v>
      </c>
      <c r="J17" s="124">
        <v>4</v>
      </c>
      <c r="K17" s="124">
        <f t="shared" ref="K17:K27" si="0">IF(C17="","",IF(COUNT(I17:J17)&lt;2,"POR VALIDAR",SUM(I17:J17)))</f>
        <v>7</v>
      </c>
      <c r="L17" s="125" t="str">
        <f t="shared" ref="L17:L27" si="1">IF(OR(K17="",K17="POR VALIDAR"),K17,IF(K17&lt;=4,"BAJO",IF(K17=5,"MEDIO",IF(K17&lt;=7,"ALTO","EXTREMO"))))</f>
        <v>ALTO</v>
      </c>
      <c r="M17" s="121"/>
      <c r="N17" s="121"/>
      <c r="O17" s="121"/>
      <c r="P17" s="121"/>
      <c r="Q17" s="121"/>
    </row>
    <row r="18" spans="1:17" ht="80.099999999999994" customHeight="1" x14ac:dyDescent="0.2">
      <c r="A18" s="121"/>
      <c r="B18" s="126" t="s">
        <v>13</v>
      </c>
      <c r="C18" s="196" t="s">
        <v>18</v>
      </c>
      <c r="D18" s="183"/>
      <c r="E18" s="183"/>
      <c r="F18" s="183"/>
      <c r="G18" s="184"/>
      <c r="H18" s="127" t="s">
        <v>63</v>
      </c>
      <c r="I18" s="124">
        <v>4</v>
      </c>
      <c r="J18" s="124">
        <v>4</v>
      </c>
      <c r="K18" s="124">
        <f t="shared" si="0"/>
        <v>8</v>
      </c>
      <c r="L18" s="128" t="str">
        <f t="shared" si="1"/>
        <v>EXTREMO</v>
      </c>
      <c r="M18" s="121"/>
      <c r="N18" s="121"/>
      <c r="O18" s="121"/>
      <c r="P18" s="121"/>
      <c r="Q18" s="121"/>
    </row>
    <row r="19" spans="1:17" ht="66.75" customHeight="1" x14ac:dyDescent="0.2">
      <c r="A19" s="121"/>
      <c r="B19" s="126" t="s">
        <v>13</v>
      </c>
      <c r="C19" s="196" t="s">
        <v>19</v>
      </c>
      <c r="D19" s="183"/>
      <c r="E19" s="183"/>
      <c r="F19" s="183"/>
      <c r="G19" s="184"/>
      <c r="H19" s="127" t="s">
        <v>64</v>
      </c>
      <c r="I19" s="124">
        <v>2</v>
      </c>
      <c r="J19" s="124">
        <v>3</v>
      </c>
      <c r="K19" s="124">
        <f t="shared" si="0"/>
        <v>5</v>
      </c>
      <c r="L19" s="128" t="str">
        <f t="shared" si="1"/>
        <v>MEDIO</v>
      </c>
      <c r="M19" s="121"/>
      <c r="N19" s="121"/>
      <c r="O19" s="121"/>
      <c r="P19" s="121"/>
      <c r="Q19" s="121"/>
    </row>
    <row r="20" spans="1:17" ht="66.75" customHeight="1" x14ac:dyDescent="0.2">
      <c r="A20" s="121"/>
      <c r="B20" s="126" t="s">
        <v>13</v>
      </c>
      <c r="C20" s="196" t="s">
        <v>20</v>
      </c>
      <c r="D20" s="183"/>
      <c r="E20" s="183"/>
      <c r="F20" s="183"/>
      <c r="G20" s="184"/>
      <c r="H20" s="127" t="s">
        <v>65</v>
      </c>
      <c r="I20" s="124">
        <v>3</v>
      </c>
      <c r="J20" s="124">
        <v>4</v>
      </c>
      <c r="K20" s="124">
        <f t="shared" si="0"/>
        <v>7</v>
      </c>
      <c r="L20" s="128" t="str">
        <f t="shared" si="1"/>
        <v>ALTO</v>
      </c>
      <c r="M20" s="121"/>
      <c r="N20" s="121"/>
      <c r="O20" s="121"/>
      <c r="P20" s="121"/>
      <c r="Q20" s="121"/>
    </row>
    <row r="21" spans="1:17" ht="66.75" customHeight="1" x14ac:dyDescent="0.2">
      <c r="A21" s="121"/>
      <c r="B21" s="126" t="s">
        <v>13</v>
      </c>
      <c r="C21" s="196" t="s">
        <v>21</v>
      </c>
      <c r="D21" s="183"/>
      <c r="E21" s="183"/>
      <c r="F21" s="183"/>
      <c r="G21" s="184"/>
      <c r="H21" s="127" t="s">
        <v>66</v>
      </c>
      <c r="I21" s="124">
        <v>2</v>
      </c>
      <c r="J21" s="124">
        <v>3</v>
      </c>
      <c r="K21" s="124">
        <f t="shared" si="0"/>
        <v>5</v>
      </c>
      <c r="L21" s="128" t="str">
        <f t="shared" si="1"/>
        <v>MEDIO</v>
      </c>
      <c r="M21" s="121"/>
      <c r="N21" s="121"/>
      <c r="O21" s="121"/>
      <c r="P21" s="121"/>
      <c r="Q21" s="121"/>
    </row>
    <row r="22" spans="1:17" ht="80.099999999999994" customHeight="1" x14ac:dyDescent="0.2">
      <c r="A22" s="121"/>
      <c r="B22" s="126" t="s">
        <v>13</v>
      </c>
      <c r="C22" s="196" t="s">
        <v>22</v>
      </c>
      <c r="D22" s="183"/>
      <c r="E22" s="183"/>
      <c r="F22" s="183"/>
      <c r="G22" s="184"/>
      <c r="H22" s="127" t="s">
        <v>67</v>
      </c>
      <c r="I22" s="124">
        <v>3</v>
      </c>
      <c r="J22" s="124">
        <v>4</v>
      </c>
      <c r="K22" s="124">
        <f t="shared" si="0"/>
        <v>7</v>
      </c>
      <c r="L22" s="128" t="str">
        <f t="shared" si="1"/>
        <v>ALTO</v>
      </c>
      <c r="M22" s="121"/>
      <c r="N22" s="121"/>
      <c r="O22" s="121"/>
      <c r="P22" s="121"/>
      <c r="Q22" s="121"/>
    </row>
    <row r="23" spans="1:17" ht="66.75" customHeight="1" x14ac:dyDescent="0.2">
      <c r="A23" s="121"/>
      <c r="B23" s="126" t="s">
        <v>13</v>
      </c>
      <c r="C23" s="196" t="s">
        <v>24</v>
      </c>
      <c r="D23" s="183"/>
      <c r="E23" s="183"/>
      <c r="F23" s="183"/>
      <c r="G23" s="184"/>
      <c r="H23" s="127" t="s">
        <v>68</v>
      </c>
      <c r="I23" s="124">
        <v>2</v>
      </c>
      <c r="J23" s="124">
        <v>3</v>
      </c>
      <c r="K23" s="124">
        <f t="shared" si="0"/>
        <v>5</v>
      </c>
      <c r="L23" s="128" t="str">
        <f t="shared" si="1"/>
        <v>MEDIO</v>
      </c>
      <c r="M23" s="121"/>
      <c r="N23" s="121"/>
      <c r="O23" s="121"/>
      <c r="P23" s="121"/>
      <c r="Q23" s="121"/>
    </row>
    <row r="24" spans="1:17" ht="93.2" customHeight="1" x14ac:dyDescent="0.2">
      <c r="A24" s="121"/>
      <c r="B24" s="126" t="s">
        <v>13</v>
      </c>
      <c r="C24" s="196" t="s">
        <v>26</v>
      </c>
      <c r="D24" s="183"/>
      <c r="E24" s="183"/>
      <c r="F24" s="183"/>
      <c r="G24" s="184"/>
      <c r="H24" s="127" t="s">
        <v>69</v>
      </c>
      <c r="I24" s="124">
        <v>3</v>
      </c>
      <c r="J24" s="124">
        <v>4</v>
      </c>
      <c r="K24" s="124">
        <f t="shared" si="0"/>
        <v>7</v>
      </c>
      <c r="L24" s="128" t="str">
        <f t="shared" si="1"/>
        <v>ALTO</v>
      </c>
      <c r="M24" s="121"/>
      <c r="N24" s="121"/>
      <c r="O24" s="121"/>
      <c r="P24" s="121"/>
      <c r="Q24" s="121"/>
    </row>
    <row r="25" spans="1:17" ht="66.75" customHeight="1" x14ac:dyDescent="0.2">
      <c r="A25" s="121"/>
      <c r="B25" s="126" t="s">
        <v>13</v>
      </c>
      <c r="C25" s="196" t="s">
        <v>27</v>
      </c>
      <c r="D25" s="183"/>
      <c r="E25" s="183"/>
      <c r="F25" s="183"/>
      <c r="G25" s="184"/>
      <c r="H25" s="127" t="s">
        <v>70</v>
      </c>
      <c r="I25" s="124">
        <v>2</v>
      </c>
      <c r="J25" s="124">
        <v>3</v>
      </c>
      <c r="K25" s="124">
        <f t="shared" si="0"/>
        <v>5</v>
      </c>
      <c r="L25" s="128" t="str">
        <f t="shared" si="1"/>
        <v>MEDIO</v>
      </c>
      <c r="M25" s="121"/>
      <c r="N25" s="121"/>
      <c r="O25" s="121"/>
      <c r="P25" s="121"/>
      <c r="Q25" s="121"/>
    </row>
    <row r="26" spans="1:17" ht="53.65" customHeight="1" x14ac:dyDescent="0.2">
      <c r="A26" s="121"/>
      <c r="B26" s="126" t="s">
        <v>13</v>
      </c>
      <c r="C26" s="196" t="s">
        <v>28</v>
      </c>
      <c r="D26" s="183"/>
      <c r="E26" s="183"/>
      <c r="F26" s="183"/>
      <c r="G26" s="184"/>
      <c r="H26" s="127" t="s">
        <v>71</v>
      </c>
      <c r="I26" s="124">
        <v>2</v>
      </c>
      <c r="J26" s="124">
        <v>4</v>
      </c>
      <c r="K26" s="124">
        <f t="shared" si="0"/>
        <v>6</v>
      </c>
      <c r="L26" s="128" t="str">
        <f t="shared" si="1"/>
        <v>ALTO</v>
      </c>
      <c r="M26" s="121"/>
      <c r="N26" s="121"/>
      <c r="O26" s="121"/>
      <c r="P26" s="121"/>
      <c r="Q26" s="121"/>
    </row>
    <row r="27" spans="1:17" ht="66.75" customHeight="1" thickBot="1" x14ac:dyDescent="0.25">
      <c r="A27" s="121"/>
      <c r="B27" s="126" t="s">
        <v>13</v>
      </c>
      <c r="C27" s="196" t="s">
        <v>29</v>
      </c>
      <c r="D27" s="183"/>
      <c r="E27" s="183"/>
      <c r="F27" s="183"/>
      <c r="G27" s="184"/>
      <c r="H27" s="127" t="s">
        <v>72</v>
      </c>
      <c r="I27" s="124">
        <v>2</v>
      </c>
      <c r="J27" s="124">
        <v>3</v>
      </c>
      <c r="K27" s="124">
        <f t="shared" si="0"/>
        <v>5</v>
      </c>
      <c r="L27" s="128" t="str">
        <f t="shared" si="1"/>
        <v>MEDIO</v>
      </c>
      <c r="M27" s="121"/>
      <c r="N27" s="121"/>
      <c r="O27" s="121"/>
      <c r="P27" s="121"/>
      <c r="Q27" s="121"/>
    </row>
    <row r="28" spans="1:17" ht="105" hidden="1" customHeight="1" x14ac:dyDescent="0.2">
      <c r="B28" s="78"/>
      <c r="C28" s="194"/>
      <c r="D28" s="183"/>
      <c r="E28" s="183"/>
      <c r="F28" s="183"/>
      <c r="G28" s="184"/>
      <c r="H28" s="79"/>
      <c r="I28" s="76"/>
      <c r="J28" s="77"/>
      <c r="K28" s="77"/>
      <c r="L28" s="80"/>
    </row>
    <row r="29" spans="1:17" ht="105" hidden="1" customHeight="1" x14ac:dyDescent="0.2">
      <c r="B29" s="78"/>
      <c r="C29" s="194"/>
      <c r="D29" s="183"/>
      <c r="E29" s="183"/>
      <c r="F29" s="183"/>
      <c r="G29" s="184"/>
      <c r="H29" s="79"/>
      <c r="I29" s="76"/>
      <c r="J29" s="77"/>
      <c r="K29" s="77"/>
      <c r="L29" s="80"/>
    </row>
    <row r="30" spans="1:17" ht="105" hidden="1" customHeight="1" x14ac:dyDescent="0.2">
      <c r="B30" s="78"/>
      <c r="C30" s="194"/>
      <c r="D30" s="183"/>
      <c r="E30" s="183"/>
      <c r="F30" s="183"/>
      <c r="G30" s="184"/>
      <c r="H30" s="79"/>
      <c r="I30" s="76"/>
      <c r="J30" s="77"/>
      <c r="K30" s="77"/>
      <c r="L30" s="80"/>
    </row>
    <row r="31" spans="1:17" ht="105" hidden="1" customHeight="1" x14ac:dyDescent="0.2">
      <c r="B31" s="78"/>
      <c r="C31" s="194"/>
      <c r="D31" s="183"/>
      <c r="E31" s="183"/>
      <c r="F31" s="183"/>
      <c r="G31" s="184"/>
      <c r="H31" s="79"/>
      <c r="I31" s="76"/>
      <c r="J31" s="77"/>
      <c r="K31" s="77"/>
      <c r="L31" s="80"/>
    </row>
    <row r="32" spans="1:17" ht="105" hidden="1" customHeight="1" x14ac:dyDescent="0.2">
      <c r="B32" s="78"/>
      <c r="C32" s="194"/>
      <c r="D32" s="183"/>
      <c r="E32" s="183"/>
      <c r="F32" s="183"/>
      <c r="G32" s="184"/>
      <c r="H32" s="79"/>
      <c r="I32" s="76"/>
      <c r="J32" s="77"/>
      <c r="K32" s="77"/>
      <c r="L32" s="80"/>
    </row>
    <row r="33" spans="2:14" ht="105" hidden="1" customHeight="1" x14ac:dyDescent="0.2">
      <c r="B33" s="78"/>
      <c r="C33" s="194"/>
      <c r="D33" s="183"/>
      <c r="E33" s="183"/>
      <c r="F33" s="183"/>
      <c r="G33" s="184"/>
      <c r="H33" s="79"/>
      <c r="I33" s="76"/>
      <c r="J33" s="77"/>
      <c r="K33" s="77"/>
      <c r="L33" s="80"/>
    </row>
    <row r="34" spans="2:14" ht="53.25" hidden="1" customHeight="1" x14ac:dyDescent="0.2">
      <c r="B34" s="78"/>
      <c r="C34" s="194"/>
      <c r="D34" s="183"/>
      <c r="E34" s="183"/>
      <c r="F34" s="183"/>
      <c r="G34" s="184"/>
      <c r="H34" s="79"/>
      <c r="I34" s="76"/>
      <c r="J34" s="77"/>
      <c r="K34" s="77"/>
      <c r="L34" s="80"/>
    </row>
    <row r="35" spans="2:14" ht="53.25" hidden="1" customHeight="1" x14ac:dyDescent="0.2">
      <c r="B35" s="78"/>
      <c r="C35" s="194"/>
      <c r="D35" s="183"/>
      <c r="E35" s="183"/>
      <c r="F35" s="183"/>
      <c r="G35" s="184"/>
      <c r="H35" s="79"/>
      <c r="I35" s="76"/>
      <c r="J35" s="77"/>
      <c r="K35" s="77"/>
      <c r="L35" s="80"/>
    </row>
    <row r="36" spans="2:14" ht="53.25" hidden="1" customHeight="1" thickBot="1" x14ac:dyDescent="0.25">
      <c r="B36" s="81"/>
      <c r="C36" s="215"/>
      <c r="D36" s="189"/>
      <c r="E36" s="189"/>
      <c r="F36" s="189"/>
      <c r="G36" s="190"/>
      <c r="H36" s="82"/>
      <c r="I36" s="83"/>
      <c r="J36" s="84"/>
      <c r="K36" s="84"/>
      <c r="L36" s="85"/>
    </row>
    <row r="37" spans="2:14" ht="12.75" customHeight="1" x14ac:dyDescent="0.2">
      <c r="B37" s="86"/>
      <c r="C37" s="87"/>
      <c r="D37" s="87"/>
      <c r="E37" s="87"/>
      <c r="F37" s="87"/>
      <c r="G37" s="87"/>
      <c r="H37" s="87"/>
      <c r="I37" s="87"/>
      <c r="J37" s="87"/>
      <c r="K37" s="87"/>
      <c r="L37" s="88"/>
    </row>
    <row r="38" spans="2:14" x14ac:dyDescent="0.2">
      <c r="B38" s="67"/>
      <c r="C38" s="212"/>
      <c r="D38" s="163"/>
      <c r="E38" s="163"/>
      <c r="F38" s="68"/>
      <c r="G38" s="68"/>
      <c r="H38" s="195"/>
      <c r="I38" s="166"/>
      <c r="J38" s="68"/>
      <c r="K38" s="68"/>
      <c r="L38" s="69"/>
    </row>
    <row r="39" spans="2:14" ht="19.5" customHeight="1" x14ac:dyDescent="0.2">
      <c r="B39" s="208" t="s">
        <v>73</v>
      </c>
      <c r="C39" s="193" t="s">
        <v>74</v>
      </c>
      <c r="D39" s="184"/>
      <c r="E39" s="89" t="s">
        <v>75</v>
      </c>
      <c r="F39" s="68"/>
      <c r="G39" s="203" t="s">
        <v>59</v>
      </c>
      <c r="H39" s="90" t="s">
        <v>76</v>
      </c>
      <c r="I39" s="90" t="s">
        <v>75</v>
      </c>
      <c r="J39" s="68"/>
      <c r="K39" s="68"/>
      <c r="L39" s="69"/>
    </row>
    <row r="40" spans="2:14" ht="21" customHeight="1" x14ac:dyDescent="0.2">
      <c r="B40" s="209"/>
      <c r="C40" s="199" t="s">
        <v>77</v>
      </c>
      <c r="D40" s="184"/>
      <c r="E40" s="91">
        <v>1</v>
      </c>
      <c r="F40" s="68"/>
      <c r="G40" s="163"/>
      <c r="H40" s="91" t="s">
        <v>78</v>
      </c>
      <c r="I40" s="92">
        <v>1</v>
      </c>
      <c r="J40" s="68"/>
      <c r="K40" s="68"/>
      <c r="L40" s="69"/>
    </row>
    <row r="41" spans="2:14" ht="15.75" customHeight="1" x14ac:dyDescent="0.2">
      <c r="B41" s="209"/>
      <c r="C41" s="199" t="s">
        <v>79</v>
      </c>
      <c r="D41" s="184"/>
      <c r="E41" s="91">
        <v>2</v>
      </c>
      <c r="F41" s="68"/>
      <c r="G41" s="163"/>
      <c r="H41" s="91" t="s">
        <v>80</v>
      </c>
      <c r="I41" s="92">
        <v>2</v>
      </c>
      <c r="J41" s="68"/>
      <c r="K41" s="68"/>
      <c r="L41" s="69"/>
      <c r="N41" s="5"/>
    </row>
    <row r="42" spans="2:14" ht="24.75" customHeight="1" x14ac:dyDescent="0.2">
      <c r="B42" s="209"/>
      <c r="C42" s="199" t="s">
        <v>81</v>
      </c>
      <c r="D42" s="184"/>
      <c r="E42" s="91">
        <v>3</v>
      </c>
      <c r="F42" s="68"/>
      <c r="G42" s="163"/>
      <c r="H42" s="91" t="s">
        <v>82</v>
      </c>
      <c r="I42" s="92">
        <v>3</v>
      </c>
      <c r="J42" s="68"/>
      <c r="K42" s="68"/>
      <c r="L42" s="69"/>
    </row>
    <row r="43" spans="2:14" ht="18" customHeight="1" x14ac:dyDescent="0.2">
      <c r="B43" s="209"/>
      <c r="C43" s="199" t="s">
        <v>83</v>
      </c>
      <c r="D43" s="184"/>
      <c r="E43" s="91">
        <v>4</v>
      </c>
      <c r="F43" s="68"/>
      <c r="G43" s="163"/>
      <c r="H43" s="91" t="s">
        <v>84</v>
      </c>
      <c r="I43" s="92">
        <v>4</v>
      </c>
      <c r="J43" s="68"/>
      <c r="K43" s="68"/>
      <c r="L43" s="69"/>
    </row>
    <row r="44" spans="2:14" ht="29.25" customHeight="1" x14ac:dyDescent="0.2">
      <c r="B44" s="209"/>
      <c r="C44" s="199" t="s">
        <v>85</v>
      </c>
      <c r="D44" s="184"/>
      <c r="E44" s="91">
        <v>5</v>
      </c>
      <c r="F44" s="68"/>
      <c r="G44" s="163"/>
      <c r="H44" s="91" t="s">
        <v>86</v>
      </c>
      <c r="I44" s="92">
        <v>5</v>
      </c>
      <c r="J44" s="68"/>
      <c r="K44" s="68"/>
      <c r="L44" s="69"/>
    </row>
    <row r="45" spans="2:14" ht="16.5" customHeight="1" x14ac:dyDescent="0.2">
      <c r="B45" s="93"/>
      <c r="C45" s="94"/>
      <c r="D45" s="94"/>
      <c r="E45" s="94"/>
      <c r="F45" s="68"/>
      <c r="G45" s="94"/>
      <c r="H45" s="94"/>
      <c r="I45" s="94"/>
      <c r="J45" s="94"/>
      <c r="K45" s="94"/>
      <c r="L45" s="69"/>
    </row>
    <row r="46" spans="2:14" ht="16.5" customHeight="1" x14ac:dyDescent="0.2">
      <c r="B46" s="93"/>
      <c r="C46" s="195" t="s">
        <v>87</v>
      </c>
      <c r="D46" s="166"/>
      <c r="E46" s="166"/>
      <c r="F46" s="166"/>
      <c r="G46" s="166"/>
      <c r="H46" s="166"/>
      <c r="I46" s="166"/>
      <c r="J46" s="166"/>
      <c r="K46" s="166"/>
      <c r="L46" s="69"/>
    </row>
    <row r="47" spans="2:14" ht="69.75" customHeight="1" x14ac:dyDescent="0.2">
      <c r="B47" s="93"/>
      <c r="C47" s="199" t="s">
        <v>88</v>
      </c>
      <c r="D47" s="183"/>
      <c r="E47" s="184"/>
      <c r="F47" s="91" t="s">
        <v>89</v>
      </c>
      <c r="G47" s="91" t="s">
        <v>90</v>
      </c>
      <c r="H47" s="91" t="s">
        <v>91</v>
      </c>
      <c r="I47" s="199" t="s">
        <v>92</v>
      </c>
      <c r="J47" s="184"/>
      <c r="K47" s="199" t="s">
        <v>93</v>
      </c>
      <c r="L47" s="184"/>
    </row>
    <row r="48" spans="2:14" ht="69.75" customHeight="1" x14ac:dyDescent="0.2">
      <c r="B48" s="93"/>
      <c r="C48" s="199" t="s">
        <v>94</v>
      </c>
      <c r="D48" s="183"/>
      <c r="E48" s="184"/>
      <c r="F48" s="91" t="s">
        <v>95</v>
      </c>
      <c r="G48" s="91" t="s">
        <v>96</v>
      </c>
      <c r="H48" s="91" t="s">
        <v>97</v>
      </c>
      <c r="I48" s="199" t="s">
        <v>98</v>
      </c>
      <c r="J48" s="184"/>
      <c r="K48" s="199" t="s">
        <v>99</v>
      </c>
      <c r="L48" s="184"/>
    </row>
    <row r="49" spans="2:12" x14ac:dyDescent="0.2">
      <c r="B49" s="67"/>
      <c r="C49" s="193" t="s">
        <v>100</v>
      </c>
      <c r="D49" s="161"/>
      <c r="E49" s="193" t="s">
        <v>75</v>
      </c>
      <c r="F49" s="95" t="s">
        <v>78</v>
      </c>
      <c r="G49" s="95" t="s">
        <v>80</v>
      </c>
      <c r="H49" s="96" t="s">
        <v>82</v>
      </c>
      <c r="I49" s="200" t="s">
        <v>84</v>
      </c>
      <c r="J49" s="184"/>
      <c r="K49" s="193" t="s">
        <v>86</v>
      </c>
      <c r="L49" s="184"/>
    </row>
    <row r="50" spans="2:12" x14ac:dyDescent="0.2">
      <c r="B50" s="67"/>
      <c r="C50" s="165"/>
      <c r="D50" s="167"/>
      <c r="E50" s="148"/>
      <c r="F50" s="97">
        <v>1</v>
      </c>
      <c r="G50" s="97">
        <v>2</v>
      </c>
      <c r="H50" s="97">
        <v>3</v>
      </c>
      <c r="I50" s="210">
        <v>4</v>
      </c>
      <c r="J50" s="184"/>
      <c r="K50" s="210">
        <v>5</v>
      </c>
      <c r="L50" s="184"/>
    </row>
    <row r="51" spans="2:12" ht="19.5" customHeight="1" x14ac:dyDescent="0.2">
      <c r="B51" s="67"/>
      <c r="C51" s="199" t="s">
        <v>77</v>
      </c>
      <c r="D51" s="184"/>
      <c r="E51" s="98">
        <v>1</v>
      </c>
      <c r="F51" s="99">
        <v>2</v>
      </c>
      <c r="G51" s="99">
        <v>3</v>
      </c>
      <c r="H51" s="99">
        <v>4</v>
      </c>
      <c r="I51" s="218">
        <v>5</v>
      </c>
      <c r="J51" s="184"/>
      <c r="K51" s="202">
        <v>6</v>
      </c>
      <c r="L51" s="184"/>
    </row>
    <row r="52" spans="2:12" ht="21.75" customHeight="1" x14ac:dyDescent="0.2">
      <c r="B52" s="67"/>
      <c r="C52" s="199" t="s">
        <v>79</v>
      </c>
      <c r="D52" s="184"/>
      <c r="E52" s="98">
        <v>2</v>
      </c>
      <c r="F52" s="99">
        <v>3</v>
      </c>
      <c r="G52" s="99">
        <v>4</v>
      </c>
      <c r="H52" s="100">
        <v>5</v>
      </c>
      <c r="I52" s="202">
        <v>6</v>
      </c>
      <c r="J52" s="184"/>
      <c r="K52" s="213">
        <v>7</v>
      </c>
      <c r="L52" s="214"/>
    </row>
    <row r="53" spans="2:12" ht="26.25" customHeight="1" x14ac:dyDescent="0.2">
      <c r="B53" s="67"/>
      <c r="C53" s="199" t="s">
        <v>81</v>
      </c>
      <c r="D53" s="184"/>
      <c r="E53" s="98">
        <v>3</v>
      </c>
      <c r="F53" s="99">
        <v>4</v>
      </c>
      <c r="G53" s="100">
        <v>5</v>
      </c>
      <c r="H53" s="101">
        <v>6</v>
      </c>
      <c r="I53" s="202">
        <v>7</v>
      </c>
      <c r="J53" s="184"/>
      <c r="K53" s="201">
        <v>8</v>
      </c>
      <c r="L53" s="184"/>
    </row>
    <row r="54" spans="2:12" ht="21" customHeight="1" x14ac:dyDescent="0.2">
      <c r="B54" s="67"/>
      <c r="C54" s="199" t="s">
        <v>83</v>
      </c>
      <c r="D54" s="184"/>
      <c r="E54" s="98">
        <v>4</v>
      </c>
      <c r="F54" s="100">
        <v>5</v>
      </c>
      <c r="G54" s="101">
        <v>6</v>
      </c>
      <c r="H54" s="101">
        <v>7</v>
      </c>
      <c r="I54" s="201">
        <v>8</v>
      </c>
      <c r="J54" s="184"/>
      <c r="K54" s="201">
        <v>9</v>
      </c>
      <c r="L54" s="184"/>
    </row>
    <row r="55" spans="2:12" ht="27" customHeight="1" x14ac:dyDescent="0.2">
      <c r="B55" s="67"/>
      <c r="C55" s="199" t="s">
        <v>85</v>
      </c>
      <c r="D55" s="184"/>
      <c r="E55" s="98">
        <v>5</v>
      </c>
      <c r="F55" s="101">
        <v>6</v>
      </c>
      <c r="G55" s="101">
        <v>7</v>
      </c>
      <c r="H55" s="102">
        <v>8</v>
      </c>
      <c r="I55" s="201">
        <v>9</v>
      </c>
      <c r="J55" s="184"/>
      <c r="K55" s="201">
        <v>10</v>
      </c>
      <c r="L55" s="184"/>
    </row>
    <row r="56" spans="2:12" x14ac:dyDescent="0.2">
      <c r="B56" s="67"/>
      <c r="C56" s="68"/>
      <c r="D56" s="68"/>
      <c r="E56" s="68"/>
      <c r="F56" s="68"/>
      <c r="G56" s="68"/>
      <c r="H56" s="68"/>
      <c r="I56" s="68"/>
      <c r="J56" s="68"/>
      <c r="K56" s="68"/>
      <c r="L56" s="69"/>
    </row>
    <row r="57" spans="2:12" ht="19.5" customHeight="1" x14ac:dyDescent="0.2">
      <c r="B57" s="67"/>
      <c r="C57" s="68"/>
      <c r="D57" s="68"/>
      <c r="E57" s="68"/>
      <c r="F57" s="68"/>
      <c r="G57" s="195" t="s">
        <v>101</v>
      </c>
      <c r="H57" s="166"/>
      <c r="I57" s="68"/>
      <c r="J57" s="68"/>
      <c r="K57" s="68"/>
      <c r="L57" s="69"/>
    </row>
    <row r="58" spans="2:12" ht="18" customHeight="1" x14ac:dyDescent="0.2">
      <c r="B58" s="67"/>
      <c r="C58" s="68"/>
      <c r="D58" s="68"/>
      <c r="E58" s="68"/>
      <c r="F58" s="68"/>
      <c r="G58" s="95" t="s">
        <v>87</v>
      </c>
      <c r="H58" s="103" t="s">
        <v>100</v>
      </c>
      <c r="I58" s="68"/>
      <c r="J58" s="68"/>
      <c r="K58" s="68"/>
      <c r="L58" s="69"/>
    </row>
    <row r="59" spans="2:12" ht="18" customHeight="1" x14ac:dyDescent="0.2">
      <c r="B59" s="67"/>
      <c r="C59" s="68"/>
      <c r="D59" s="68"/>
      <c r="E59" s="68"/>
      <c r="F59" s="68"/>
      <c r="G59" s="102" t="s">
        <v>102</v>
      </c>
      <c r="H59" s="104" t="s">
        <v>103</v>
      </c>
      <c r="I59" s="68"/>
      <c r="J59" s="68"/>
      <c r="K59" s="68"/>
      <c r="L59" s="69"/>
    </row>
    <row r="60" spans="2:12" ht="18" customHeight="1" x14ac:dyDescent="0.2">
      <c r="B60" s="67"/>
      <c r="C60" s="68"/>
      <c r="D60" s="68"/>
      <c r="E60" s="68"/>
      <c r="F60" s="68"/>
      <c r="G60" s="101" t="s">
        <v>104</v>
      </c>
      <c r="H60" s="104" t="s">
        <v>105</v>
      </c>
      <c r="I60" s="68"/>
      <c r="J60" s="68"/>
      <c r="K60" s="68"/>
      <c r="L60" s="69"/>
    </row>
    <row r="61" spans="2:12" ht="18" customHeight="1" x14ac:dyDescent="0.2">
      <c r="B61" s="67"/>
      <c r="C61" s="68"/>
      <c r="D61" s="68"/>
      <c r="E61" s="68"/>
      <c r="F61" s="68"/>
      <c r="G61" s="100">
        <v>5</v>
      </c>
      <c r="H61" s="104" t="s">
        <v>106</v>
      </c>
      <c r="I61" s="68"/>
      <c r="J61" s="68"/>
      <c r="K61" s="68"/>
      <c r="L61" s="69"/>
    </row>
    <row r="62" spans="2:12" ht="18" customHeight="1" x14ac:dyDescent="0.2">
      <c r="B62" s="67"/>
      <c r="C62" s="68"/>
      <c r="D62" s="68"/>
      <c r="E62" s="68"/>
      <c r="F62" s="68"/>
      <c r="G62" s="99" t="s">
        <v>107</v>
      </c>
      <c r="H62" s="104" t="s">
        <v>108</v>
      </c>
      <c r="I62" s="68"/>
      <c r="J62" s="68"/>
      <c r="K62" s="68"/>
      <c r="L62" s="69"/>
    </row>
    <row r="63" spans="2:12" ht="13.5" customHeight="1" thickBot="1" x14ac:dyDescent="0.25">
      <c r="B63" s="70"/>
      <c r="C63" s="71"/>
      <c r="D63" s="71"/>
      <c r="E63" s="71"/>
      <c r="F63" s="71"/>
      <c r="G63" s="71"/>
      <c r="H63" s="71"/>
      <c r="I63" s="71"/>
      <c r="J63" s="71"/>
      <c r="K63" s="71"/>
      <c r="L63" s="72"/>
    </row>
    <row r="67" spans="2:2" hidden="1" x14ac:dyDescent="0.2">
      <c r="B67" s="7" t="s">
        <v>54</v>
      </c>
    </row>
    <row r="68" spans="2:2" hidden="1" x14ac:dyDescent="0.2">
      <c r="B68" s="7" t="s">
        <v>109</v>
      </c>
    </row>
  </sheetData>
  <mergeCells count="68">
    <mergeCell ref="K53:L53"/>
    <mergeCell ref="I51:J51"/>
    <mergeCell ref="C2:J4"/>
    <mergeCell ref="B6:L6"/>
    <mergeCell ref="C32:G32"/>
    <mergeCell ref="H15:L15"/>
    <mergeCell ref="C28:G28"/>
    <mergeCell ref="C19:G19"/>
    <mergeCell ref="I50:J50"/>
    <mergeCell ref="C53:D53"/>
    <mergeCell ref="C18:G18"/>
    <mergeCell ref="C47:E47"/>
    <mergeCell ref="B2:B4"/>
    <mergeCell ref="I48:J48"/>
    <mergeCell ref="C39:D39"/>
    <mergeCell ref="K48:L48"/>
    <mergeCell ref="C17:G17"/>
    <mergeCell ref="K2:L4"/>
    <mergeCell ref="I55:J55"/>
    <mergeCell ref="C51:D51"/>
    <mergeCell ref="C27:G27"/>
    <mergeCell ref="C49:D50"/>
    <mergeCell ref="C36:G36"/>
    <mergeCell ref="C52:D52"/>
    <mergeCell ref="I52:J52"/>
    <mergeCell ref="B15:G15"/>
    <mergeCell ref="C38:E38"/>
    <mergeCell ref="C43:D43"/>
    <mergeCell ref="K52:L52"/>
    <mergeCell ref="C21:G21"/>
    <mergeCell ref="C23:G23"/>
    <mergeCell ref="I53:J53"/>
    <mergeCell ref="C40:D40"/>
    <mergeCell ref="E49:E50"/>
    <mergeCell ref="C22:G22"/>
    <mergeCell ref="C31:G31"/>
    <mergeCell ref="G57:H57"/>
    <mergeCell ref="C55:D55"/>
    <mergeCell ref="C48:E48"/>
    <mergeCell ref="C44:D44"/>
    <mergeCell ref="C25:G25"/>
    <mergeCell ref="C16:G16"/>
    <mergeCell ref="C20:G20"/>
    <mergeCell ref="B39:B44"/>
    <mergeCell ref="K50:L50"/>
    <mergeCell ref="C41:D41"/>
    <mergeCell ref="B7:L7"/>
    <mergeCell ref="C42:D42"/>
    <mergeCell ref="C33:G33"/>
    <mergeCell ref="I49:J49"/>
    <mergeCell ref="K55:L55"/>
    <mergeCell ref="K54:L54"/>
    <mergeCell ref="C26:G26"/>
    <mergeCell ref="C46:K46"/>
    <mergeCell ref="C29:G29"/>
    <mergeCell ref="C35:G35"/>
    <mergeCell ref="K51:L51"/>
    <mergeCell ref="G39:G44"/>
    <mergeCell ref="B12:L12"/>
    <mergeCell ref="C54:D54"/>
    <mergeCell ref="I47:J47"/>
    <mergeCell ref="I54:J54"/>
    <mergeCell ref="K49:L49"/>
    <mergeCell ref="C30:G30"/>
    <mergeCell ref="C34:G34"/>
    <mergeCell ref="H38:I38"/>
    <mergeCell ref="C24:G24"/>
    <mergeCell ref="K47:L47"/>
  </mergeCells>
  <conditionalFormatting sqref="J17:K36">
    <cfRule type="expression" dxfId="17" priority="1" stopIfTrue="1">
      <formula>AND(ISNUMBER($K17),$L17="BAJO")</formula>
    </cfRule>
  </conditionalFormatting>
  <conditionalFormatting sqref="L17:L36">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24">
    <dataValidation type="list" allowBlank="1" showInputMessage="1" showErrorMessage="1" sqref="I17:I36" xr:uid="{00000000-0002-0000-0200-000000000000}">
      <formula1>$E$40:$E$44</formula1>
    </dataValidation>
    <dataValidation type="list" allowBlank="1" showInputMessage="1" showErrorMessage="1" sqref="J17:J36" xr:uid="{00000000-0002-0000-0200-000001000000}">
      <formula1>$I$40:$I$44</formula1>
    </dataValidation>
    <dataValidation type="list" allowBlank="1" showInputMessage="1" showErrorMessage="1" sqref="H15" xr:uid="{00000000-0002-0000-0200-000002000000}">
      <formula1>$B$67:$B$68</formula1>
    </dataValidation>
    <dataValidation type="list" allowBlank="1" showInputMessage="1" showErrorMessage="1" sqref="C17:G17" xr:uid="{00000000-0002-0000-0200-000003000000}">
      <formula1>INDIRECT($B$17)</formula1>
    </dataValidation>
    <dataValidation type="list" allowBlank="1" showInputMessage="1" showErrorMessage="1" sqref="B17:B3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5" xr:uid="{00000000-0002-0000-0200-000016000000}">
      <formula1>INDIRECT($B$35)</formula1>
    </dataValidation>
    <dataValidation type="list" allowBlank="1" showInputMessage="1" showErrorMessage="1" sqref="C36:G36" xr:uid="{00000000-0002-0000-0200-000017000000}">
      <formula1>INDIRECT($B$36)</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55"/>
  <sheetViews>
    <sheetView showGridLines="0" topLeftCell="F24" zoomScale="90" zoomScaleNormal="90" zoomScalePageLayoutView="70" workbookViewId="0">
      <selection activeCell="Q2" sqref="Q2:R4"/>
    </sheetView>
  </sheetViews>
  <sheetFormatPr baseColWidth="10"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7" width="14" customWidth="1"/>
    <col min="18" max="18" width="20.85546875" style="4" customWidth="1"/>
  </cols>
  <sheetData>
    <row r="2" spans="1:26" ht="48.75" customHeight="1" x14ac:dyDescent="0.2">
      <c r="B2" s="170"/>
      <c r="C2" s="159" t="s">
        <v>0</v>
      </c>
      <c r="D2" s="160"/>
      <c r="E2" s="160"/>
      <c r="F2" s="160"/>
      <c r="G2" s="160"/>
      <c r="H2" s="160"/>
      <c r="I2" s="160"/>
      <c r="J2" s="160"/>
      <c r="K2" s="160"/>
      <c r="L2" s="160"/>
      <c r="M2" s="160"/>
      <c r="N2" s="160"/>
      <c r="O2" s="160"/>
      <c r="P2" s="161"/>
      <c r="Q2" s="181" t="s">
        <v>1</v>
      </c>
      <c r="R2" s="161"/>
    </row>
    <row r="3" spans="1:26" ht="30" customHeight="1" x14ac:dyDescent="0.2">
      <c r="B3" s="171"/>
      <c r="C3" s="162"/>
      <c r="D3" s="163"/>
      <c r="E3" s="163"/>
      <c r="F3" s="163"/>
      <c r="G3" s="163"/>
      <c r="H3" s="163"/>
      <c r="I3" s="163"/>
      <c r="J3" s="163"/>
      <c r="K3" s="163"/>
      <c r="L3" s="163"/>
      <c r="M3" s="163"/>
      <c r="N3" s="163"/>
      <c r="O3" s="163"/>
      <c r="P3" s="164"/>
      <c r="Q3" s="162"/>
      <c r="R3" s="164"/>
    </row>
    <row r="4" spans="1:26" ht="39.75" customHeight="1" x14ac:dyDescent="0.2">
      <c r="B4" s="148"/>
      <c r="C4" s="165"/>
      <c r="D4" s="166"/>
      <c r="E4" s="166"/>
      <c r="F4" s="166"/>
      <c r="G4" s="166"/>
      <c r="H4" s="166"/>
      <c r="I4" s="166"/>
      <c r="J4" s="166"/>
      <c r="K4" s="166"/>
      <c r="L4" s="166"/>
      <c r="M4" s="166"/>
      <c r="N4" s="166"/>
      <c r="O4" s="166"/>
      <c r="P4" s="167"/>
      <c r="Q4" s="165"/>
      <c r="R4" s="167"/>
    </row>
    <row r="5" spans="1:26" ht="13.5" customHeight="1" thickBot="1" x14ac:dyDescent="0.25"/>
    <row r="6" spans="1:26" ht="78.75" customHeight="1" thickBot="1" x14ac:dyDescent="0.25">
      <c r="B6" s="236" t="str">
        <f>+EVALUACION!B6</f>
        <v>Objeto: Implementar acciones de fortalecimiento dirigidas a los medios comunitarios y alternativos de la localidad de Suba. FDL Suba; Proyecto 2504; meta 3432; iniciativa 55273 «Hablemos de Suba 2.0». Vigencia 2026. Cobertura: 25 medios. Presupuesto: $900.000.000. Plazo: siete meses. Matriz consolidada: valoración cualitativa acordada el 09/10/2026.</v>
      </c>
      <c r="C6" s="173"/>
      <c r="D6" s="173"/>
      <c r="E6" s="173"/>
      <c r="F6" s="173"/>
      <c r="G6" s="173"/>
      <c r="H6" s="173"/>
      <c r="I6" s="173"/>
      <c r="J6" s="173"/>
      <c r="K6" s="173"/>
      <c r="L6" s="173"/>
      <c r="M6" s="173"/>
      <c r="N6" s="173"/>
      <c r="O6" s="173"/>
      <c r="P6" s="173"/>
      <c r="Q6" s="173"/>
      <c r="R6" s="174"/>
      <c r="S6" s="1"/>
      <c r="T6" s="1"/>
      <c r="U6" s="1"/>
      <c r="V6" s="1"/>
      <c r="W6" s="1"/>
      <c r="X6" s="1"/>
      <c r="Y6" s="1"/>
      <c r="Z6" s="1"/>
    </row>
    <row r="7" spans="1:26" ht="24.75" customHeight="1" x14ac:dyDescent="0.2">
      <c r="B7" s="233" t="s">
        <v>4</v>
      </c>
      <c r="C7" s="163"/>
      <c r="D7" s="163"/>
      <c r="E7" s="163"/>
      <c r="F7" s="163"/>
      <c r="G7" s="163"/>
      <c r="H7" s="163"/>
      <c r="I7" s="163"/>
      <c r="J7" s="163"/>
      <c r="K7" s="163"/>
      <c r="L7" s="163"/>
      <c r="M7" s="163"/>
      <c r="N7" s="163"/>
      <c r="O7" s="163"/>
      <c r="P7" s="163"/>
      <c r="Q7" s="163"/>
      <c r="R7" s="206"/>
    </row>
    <row r="8" spans="1:26" ht="15.75" customHeight="1" x14ac:dyDescent="0.25">
      <c r="B8" s="226" t="s">
        <v>110</v>
      </c>
      <c r="C8" s="163"/>
      <c r="D8" s="163"/>
      <c r="E8" s="163"/>
      <c r="F8" s="163"/>
      <c r="G8" s="163"/>
      <c r="H8" s="163"/>
      <c r="I8" s="163"/>
      <c r="J8" s="163"/>
      <c r="K8" s="163"/>
      <c r="L8" s="163"/>
      <c r="M8" s="163"/>
      <c r="N8" s="163"/>
      <c r="O8" s="163"/>
      <c r="P8" s="163"/>
      <c r="Q8" s="163"/>
      <c r="R8" s="227"/>
    </row>
    <row r="9" spans="1:26" ht="34.5" customHeight="1" x14ac:dyDescent="0.2">
      <c r="B9" s="229" t="s">
        <v>111</v>
      </c>
      <c r="C9" s="163"/>
      <c r="D9" s="163"/>
      <c r="E9" s="163"/>
      <c r="F9" s="163"/>
      <c r="G9" s="163"/>
      <c r="H9" s="163"/>
      <c r="I9" s="163"/>
      <c r="J9" s="163"/>
      <c r="K9" s="163"/>
      <c r="L9" s="163"/>
      <c r="M9" s="163"/>
      <c r="N9" s="163"/>
      <c r="O9" s="163"/>
      <c r="P9" s="163"/>
      <c r="Q9" s="163"/>
      <c r="R9" s="227"/>
    </row>
    <row r="10" spans="1:26" ht="15.75" customHeight="1" x14ac:dyDescent="0.25">
      <c r="B10" s="226" t="s">
        <v>112</v>
      </c>
      <c r="C10" s="163"/>
      <c r="D10" s="163"/>
      <c r="E10" s="163"/>
      <c r="F10" s="163"/>
      <c r="G10" s="163"/>
      <c r="H10" s="163"/>
      <c r="I10" s="163"/>
      <c r="J10" s="163"/>
      <c r="K10" s="163"/>
      <c r="L10" s="163"/>
      <c r="M10" s="163"/>
      <c r="N10" s="163"/>
      <c r="O10" s="163"/>
      <c r="P10" s="163"/>
      <c r="Q10" s="163"/>
      <c r="R10" s="227"/>
    </row>
    <row r="11" spans="1:26" x14ac:dyDescent="0.2">
      <c r="B11" s="67"/>
      <c r="R11" s="3"/>
    </row>
    <row r="12" spans="1:26" x14ac:dyDescent="0.2">
      <c r="B12" s="8"/>
      <c r="R12" s="3"/>
    </row>
    <row r="13" spans="1:26" x14ac:dyDescent="0.2">
      <c r="B13" s="8"/>
      <c r="R13" s="3"/>
    </row>
    <row r="14" spans="1:26" ht="7.5" customHeight="1" thickBot="1" x14ac:dyDescent="0.25">
      <c r="B14" s="2"/>
      <c r="R14" s="3"/>
    </row>
    <row r="15" spans="1:26" ht="93.75" customHeight="1" thickBot="1" x14ac:dyDescent="0.25">
      <c r="B15" s="105" t="s">
        <v>55</v>
      </c>
      <c r="C15" s="224" t="s">
        <v>56</v>
      </c>
      <c r="D15" s="173"/>
      <c r="E15" s="173"/>
      <c r="F15" s="187"/>
      <c r="G15" s="207" t="s">
        <v>113</v>
      </c>
      <c r="H15" s="187"/>
      <c r="I15" s="74" t="s">
        <v>58</v>
      </c>
      <c r="J15" s="74" t="s">
        <v>59</v>
      </c>
      <c r="K15" s="74" t="s">
        <v>60</v>
      </c>
      <c r="L15" s="74" t="s">
        <v>61</v>
      </c>
      <c r="M15" s="74" t="s">
        <v>114</v>
      </c>
      <c r="N15" s="74" t="s">
        <v>115</v>
      </c>
      <c r="O15" s="74" t="s">
        <v>116</v>
      </c>
      <c r="P15" s="74" t="s">
        <v>117</v>
      </c>
      <c r="Q15" s="74" t="s">
        <v>118</v>
      </c>
      <c r="R15" s="11" t="s">
        <v>119</v>
      </c>
    </row>
    <row r="16" spans="1:26" s="27" customFormat="1" ht="198.75" customHeight="1" x14ac:dyDescent="0.2">
      <c r="A16" s="121"/>
      <c r="B16" s="129" t="str">
        <f>EVALUACION!B17</f>
        <v>EJECUCIÓN</v>
      </c>
      <c r="C16" s="235" t="str">
        <f>EVALUACION!C17</f>
        <v>No completar el fortalecimiento de 25 medios por insuficiencia de medios elegibles vinculados, retiro o participación insuficiente durante la ejecución.</v>
      </c>
      <c r="D16" s="152"/>
      <c r="E16" s="152"/>
      <c r="F16" s="217"/>
      <c r="G16" s="231" t="s">
        <v>120</v>
      </c>
      <c r="H16" s="217"/>
      <c r="I16" s="130">
        <v>3</v>
      </c>
      <c r="J16" s="130">
        <v>4</v>
      </c>
      <c r="K16" s="130">
        <f t="shared" ref="K16:K26" si="0">IF(C16="","",IF(COUNT(I16:J16)&lt;2,"POR VALIDAR",SUM(I16:J16)))</f>
        <v>7</v>
      </c>
      <c r="L16" s="130" t="str">
        <f t="shared" ref="L16:L26" si="1">IF(OR(K16="",K16="POR VALIDAR"),K16,IF(K16&lt;=4,"BAJO",IF(K16=5,"MEDIO",IF(K16&lt;=7,"ALTO","EXTREMO"))))</f>
        <v>ALTO</v>
      </c>
      <c r="M16" s="130" t="s">
        <v>121</v>
      </c>
      <c r="N16" s="131" t="s">
        <v>122</v>
      </c>
      <c r="O16" s="131" t="s">
        <v>123</v>
      </c>
      <c r="P16" s="131" t="s">
        <v>124</v>
      </c>
      <c r="Q16" s="131" t="s">
        <v>125</v>
      </c>
      <c r="R16" s="132" t="s">
        <v>126</v>
      </c>
      <c r="S16" s="121"/>
      <c r="T16" s="121"/>
      <c r="U16" s="121"/>
      <c r="V16" s="121"/>
      <c r="W16" s="121"/>
      <c r="X16" s="121"/>
      <c r="Y16" s="121"/>
      <c r="Z16" s="121"/>
    </row>
    <row r="17" spans="1:26" s="27" customFormat="1" ht="212.1" customHeight="1" x14ac:dyDescent="0.2">
      <c r="A17" s="121"/>
      <c r="B17" s="133" t="str">
        <f>EVALUACION!B18</f>
        <v>EJECUCIÓN</v>
      </c>
      <c r="C17" s="225" t="str">
        <f>EVALUACION!C18</f>
        <v>Retrasos o interrupciones en actividades, productos o entregas por dificultades operativas, financieras, de suministro o de formalización documental.</v>
      </c>
      <c r="D17" s="183"/>
      <c r="E17" s="183"/>
      <c r="F17" s="184"/>
      <c r="G17" s="221" t="s">
        <v>127</v>
      </c>
      <c r="H17" s="184"/>
      <c r="I17" s="134">
        <v>3</v>
      </c>
      <c r="J17" s="124">
        <v>4</v>
      </c>
      <c r="K17" s="124">
        <f t="shared" si="0"/>
        <v>7</v>
      </c>
      <c r="L17" s="124" t="str">
        <f t="shared" si="1"/>
        <v>ALTO</v>
      </c>
      <c r="M17" s="124" t="s">
        <v>121</v>
      </c>
      <c r="N17" s="135" t="s">
        <v>128</v>
      </c>
      <c r="O17" s="135" t="s">
        <v>129</v>
      </c>
      <c r="P17" s="135" t="s">
        <v>130</v>
      </c>
      <c r="Q17" s="135" t="s">
        <v>131</v>
      </c>
      <c r="R17" s="136" t="s">
        <v>132</v>
      </c>
      <c r="S17" s="121"/>
      <c r="T17" s="121"/>
      <c r="U17" s="121"/>
      <c r="V17" s="121"/>
      <c r="W17" s="121"/>
      <c r="X17" s="121"/>
      <c r="Y17" s="121"/>
      <c r="Z17" s="121"/>
    </row>
    <row r="18" spans="1:26" s="27" customFormat="1" ht="185.65" customHeight="1" x14ac:dyDescent="0.2">
      <c r="A18" s="121"/>
      <c r="B18" s="133" t="str">
        <f>EVALUACION!B19</f>
        <v>EJECUCIÓN</v>
      </c>
      <c r="C18" s="225" t="str">
        <f>EVALUACION!C19</f>
        <v>Incumplimiento de los compromisos ofrecidos y aceptados en los factores de calidad de la oferta adjudicada.</v>
      </c>
      <c r="D18" s="183"/>
      <c r="E18" s="183"/>
      <c r="F18" s="184"/>
      <c r="G18" s="221" t="s">
        <v>133</v>
      </c>
      <c r="H18" s="184"/>
      <c r="I18" s="124">
        <v>2</v>
      </c>
      <c r="J18" s="124">
        <v>3</v>
      </c>
      <c r="K18" s="124">
        <f t="shared" si="0"/>
        <v>5</v>
      </c>
      <c r="L18" s="124" t="str">
        <f t="shared" si="1"/>
        <v>MEDIO</v>
      </c>
      <c r="M18" s="124" t="s">
        <v>121</v>
      </c>
      <c r="N18" s="135" t="s">
        <v>134</v>
      </c>
      <c r="O18" s="135" t="s">
        <v>135</v>
      </c>
      <c r="P18" s="135" t="s">
        <v>136</v>
      </c>
      <c r="Q18" s="135" t="s">
        <v>137</v>
      </c>
      <c r="R18" s="136" t="s">
        <v>138</v>
      </c>
      <c r="S18" s="121"/>
      <c r="T18" s="121"/>
      <c r="U18" s="121"/>
      <c r="V18" s="121"/>
      <c r="W18" s="121"/>
      <c r="X18" s="121"/>
      <c r="Y18" s="121"/>
      <c r="Z18" s="121"/>
    </row>
    <row r="19" spans="1:26" s="27" customFormat="1" ht="212.1" customHeight="1" x14ac:dyDescent="0.2">
      <c r="A19" s="121"/>
      <c r="B19" s="133" t="str">
        <f>EVALUACION!B20</f>
        <v>EJECUCIÓN</v>
      </c>
      <c r="C19" s="225" t="str">
        <f>EVALUACION!C20</f>
        <v>Diagnósticos, formación, asistencias técnicas o productos de divulgación con calidad o pertinencia insuficiente frente al anexo técnico y las necesidades de cada medio.</v>
      </c>
      <c r="D19" s="183"/>
      <c r="E19" s="183"/>
      <c r="F19" s="184"/>
      <c r="G19" s="221" t="s">
        <v>139</v>
      </c>
      <c r="H19" s="184"/>
      <c r="I19" s="124">
        <v>2</v>
      </c>
      <c r="J19" s="124">
        <v>4</v>
      </c>
      <c r="K19" s="124">
        <f t="shared" si="0"/>
        <v>6</v>
      </c>
      <c r="L19" s="124" t="str">
        <f t="shared" si="1"/>
        <v>ALTO</v>
      </c>
      <c r="M19" s="124" t="s">
        <v>121</v>
      </c>
      <c r="N19" s="135" t="s">
        <v>140</v>
      </c>
      <c r="O19" s="135" t="s">
        <v>141</v>
      </c>
      <c r="P19" s="135" t="s">
        <v>142</v>
      </c>
      <c r="Q19" s="135" t="s">
        <v>143</v>
      </c>
      <c r="R19" s="136" t="s">
        <v>144</v>
      </c>
      <c r="S19" s="121"/>
      <c r="T19" s="121"/>
      <c r="U19" s="121"/>
      <c r="V19" s="121"/>
      <c r="W19" s="121"/>
      <c r="X19" s="121"/>
      <c r="Y19" s="121"/>
      <c r="Z19" s="121"/>
    </row>
    <row r="20" spans="1:26" s="27" customFormat="1" ht="212.1" customHeight="1" x14ac:dyDescent="0.2">
      <c r="A20" s="121"/>
      <c r="B20" s="133" t="str">
        <f>EVALUACION!B21</f>
        <v>EJECUCIÓN</v>
      </c>
      <c r="C20" s="225" t="str">
        <f>EVALUACION!C21</f>
        <v>Indisponibilidad o insuficiencia del personal requerido para atender los perfiles, actividades y cobertura establecidos en el anexo técnico.</v>
      </c>
      <c r="D20" s="183"/>
      <c r="E20" s="183"/>
      <c r="F20" s="184"/>
      <c r="G20" s="221" t="s">
        <v>145</v>
      </c>
      <c r="H20" s="184"/>
      <c r="I20" s="124">
        <v>2</v>
      </c>
      <c r="J20" s="124">
        <v>3</v>
      </c>
      <c r="K20" s="124">
        <f t="shared" si="0"/>
        <v>5</v>
      </c>
      <c r="L20" s="124" t="str">
        <f t="shared" si="1"/>
        <v>MEDIO</v>
      </c>
      <c r="M20" s="124" t="s">
        <v>121</v>
      </c>
      <c r="N20" s="135" t="s">
        <v>146</v>
      </c>
      <c r="O20" s="135" t="s">
        <v>147</v>
      </c>
      <c r="P20" s="135" t="s">
        <v>148</v>
      </c>
      <c r="Q20" s="135" t="s">
        <v>149</v>
      </c>
      <c r="R20" s="136" t="s">
        <v>150</v>
      </c>
      <c r="S20" s="121"/>
      <c r="T20" s="121"/>
      <c r="U20" s="121"/>
      <c r="V20" s="121"/>
      <c r="W20" s="121"/>
      <c r="X20" s="121"/>
      <c r="Y20" s="121"/>
      <c r="Z20" s="121"/>
    </row>
    <row r="21" spans="1:26" s="27" customFormat="1" ht="225.2" customHeight="1" x14ac:dyDescent="0.2">
      <c r="A21" s="121"/>
      <c r="B21" s="133" t="str">
        <f>EVALUACION!B22</f>
        <v>EJECUCIÓN</v>
      </c>
      <c r="C21" s="225" t="str">
        <f>EVALUACION!C22</f>
        <v>Adquisición de herramientas sin pertinencia frente al diagnóstico o sin cumplir especificaciones, actualización requerida, control de precios, impuestos y límites presupuestales previstos.</v>
      </c>
      <c r="D21" s="183"/>
      <c r="E21" s="183"/>
      <c r="F21" s="184"/>
      <c r="G21" s="221" t="s">
        <v>151</v>
      </c>
      <c r="H21" s="184"/>
      <c r="I21" s="124">
        <v>2</v>
      </c>
      <c r="J21" s="124">
        <v>4</v>
      </c>
      <c r="K21" s="124">
        <f t="shared" si="0"/>
        <v>6</v>
      </c>
      <c r="L21" s="124" t="str">
        <f t="shared" si="1"/>
        <v>ALTO</v>
      </c>
      <c r="M21" s="124" t="s">
        <v>121</v>
      </c>
      <c r="N21" s="135" t="s">
        <v>152</v>
      </c>
      <c r="O21" s="135" t="s">
        <v>153</v>
      </c>
      <c r="P21" s="135" t="s">
        <v>154</v>
      </c>
      <c r="Q21" s="135" t="s">
        <v>155</v>
      </c>
      <c r="R21" s="136" t="s">
        <v>156</v>
      </c>
      <c r="S21" s="121"/>
      <c r="T21" s="121"/>
      <c r="U21" s="121"/>
      <c r="V21" s="121"/>
      <c r="W21" s="121"/>
      <c r="X21" s="121"/>
      <c r="Y21" s="121"/>
      <c r="Z21" s="121"/>
    </row>
    <row r="22" spans="1:26" s="27" customFormat="1" ht="212.1" customHeight="1" x14ac:dyDescent="0.2">
      <c r="A22" s="121"/>
      <c r="B22" s="133" t="str">
        <f>EVALUACION!B23</f>
        <v>EJECUCIÓN</v>
      </c>
      <c r="C22" s="225" t="str">
        <f>EVALUACION!C23</f>
        <v>Entrega de herramientas tecnológicas defectuosas, usadas o que no cumplan calidad, compatibilidad o funcionamiento exigidos.</v>
      </c>
      <c r="D22" s="183"/>
      <c r="E22" s="183"/>
      <c r="F22" s="184"/>
      <c r="G22" s="221" t="s">
        <v>157</v>
      </c>
      <c r="H22" s="184"/>
      <c r="I22" s="124">
        <v>2</v>
      </c>
      <c r="J22" s="124">
        <v>3</v>
      </c>
      <c r="K22" s="124">
        <f t="shared" si="0"/>
        <v>5</v>
      </c>
      <c r="L22" s="124" t="str">
        <f t="shared" si="1"/>
        <v>MEDIO</v>
      </c>
      <c r="M22" s="124" t="s">
        <v>121</v>
      </c>
      <c r="N22" s="135" t="s">
        <v>158</v>
      </c>
      <c r="O22" s="135" t="s">
        <v>159</v>
      </c>
      <c r="P22" s="135" t="s">
        <v>160</v>
      </c>
      <c r="Q22" s="135" t="s">
        <v>161</v>
      </c>
      <c r="R22" s="136" t="s">
        <v>162</v>
      </c>
      <c r="S22" s="121"/>
      <c r="T22" s="121"/>
      <c r="U22" s="121"/>
      <c r="V22" s="121"/>
      <c r="W22" s="121"/>
      <c r="X22" s="121"/>
      <c r="Y22" s="121"/>
      <c r="Z22" s="121"/>
    </row>
    <row r="23" spans="1:26" s="27" customFormat="1" ht="212.1" customHeight="1" x14ac:dyDescent="0.2">
      <c r="A23" s="121"/>
      <c r="B23" s="133" t="str">
        <f>EVALUACION!B24</f>
        <v>EJECUCIÓN</v>
      </c>
      <c r="C23" s="225" t="str">
        <f>EVALUACION!C24</f>
        <v>Manejo inadecuado de inventarios, registros, facturación y soportes que impida identificar, formalizar y hacer seguimiento a bienes y demás entregables.</v>
      </c>
      <c r="D23" s="183"/>
      <c r="E23" s="183"/>
      <c r="F23" s="184"/>
      <c r="G23" s="221" t="s">
        <v>163</v>
      </c>
      <c r="H23" s="184"/>
      <c r="I23" s="124">
        <v>2</v>
      </c>
      <c r="J23" s="124">
        <v>4</v>
      </c>
      <c r="K23" s="124">
        <f t="shared" si="0"/>
        <v>6</v>
      </c>
      <c r="L23" s="124" t="str">
        <f t="shared" si="1"/>
        <v>ALTO</v>
      </c>
      <c r="M23" s="124" t="s">
        <v>121</v>
      </c>
      <c r="N23" s="135" t="s">
        <v>164</v>
      </c>
      <c r="O23" s="135" t="s">
        <v>165</v>
      </c>
      <c r="P23" s="135" t="s">
        <v>166</v>
      </c>
      <c r="Q23" s="135" t="s">
        <v>167</v>
      </c>
      <c r="R23" s="136" t="s">
        <v>168</v>
      </c>
      <c r="S23" s="121"/>
      <c r="T23" s="121"/>
      <c r="U23" s="121"/>
      <c r="V23" s="121"/>
      <c r="W23" s="121"/>
      <c r="X23" s="121"/>
      <c r="Y23" s="121"/>
      <c r="Z23" s="121"/>
    </row>
    <row r="24" spans="1:26" s="27" customFormat="1" ht="212.1" customHeight="1" x14ac:dyDescent="0.2">
      <c r="A24" s="121"/>
      <c r="B24" s="133" t="str">
        <f>EVALUACION!B25</f>
        <v>EJECUCIÓN</v>
      </c>
      <c r="C24" s="225" t="str">
        <f>EVALUACION!C25</f>
        <v>Ejecución o reconocimiento de divulgación sin las autorizaciones, evidencias o condiciones de reconocimiento previstas.</v>
      </c>
      <c r="D24" s="183"/>
      <c r="E24" s="183"/>
      <c r="F24" s="184"/>
      <c r="G24" s="221" t="s">
        <v>169</v>
      </c>
      <c r="H24" s="184"/>
      <c r="I24" s="124">
        <v>2</v>
      </c>
      <c r="J24" s="124">
        <v>3</v>
      </c>
      <c r="K24" s="124">
        <f t="shared" si="0"/>
        <v>5</v>
      </c>
      <c r="L24" s="124" t="str">
        <f t="shared" si="1"/>
        <v>MEDIO</v>
      </c>
      <c r="M24" s="124" t="s">
        <v>121</v>
      </c>
      <c r="N24" s="135" t="s">
        <v>170</v>
      </c>
      <c r="O24" s="135" t="s">
        <v>171</v>
      </c>
      <c r="P24" s="135" t="s">
        <v>172</v>
      </c>
      <c r="Q24" s="135" t="s">
        <v>173</v>
      </c>
      <c r="R24" s="136" t="s">
        <v>174</v>
      </c>
      <c r="S24" s="121"/>
      <c r="T24" s="121"/>
      <c r="U24" s="121"/>
      <c r="V24" s="121"/>
      <c r="W24" s="121"/>
      <c r="X24" s="121"/>
      <c r="Y24" s="121"/>
      <c r="Z24" s="121"/>
    </row>
    <row r="25" spans="1:26" s="27" customFormat="1" ht="238.35" customHeight="1" x14ac:dyDescent="0.2">
      <c r="A25" s="121"/>
      <c r="B25" s="133" t="str">
        <f>EVALUACION!B26</f>
        <v>EJECUCIÓN</v>
      </c>
      <c r="C25" s="225" t="str">
        <f>EVALUACION!C26</f>
        <v>Daños a participantes, terceros o bienes ajenos durante actividades, visitas o asistencias técnicas del contrato.</v>
      </c>
      <c r="D25" s="183"/>
      <c r="E25" s="183"/>
      <c r="F25" s="184"/>
      <c r="G25" s="221" t="s">
        <v>175</v>
      </c>
      <c r="H25" s="184"/>
      <c r="I25" s="124">
        <v>2</v>
      </c>
      <c r="J25" s="124">
        <v>4</v>
      </c>
      <c r="K25" s="124">
        <f t="shared" si="0"/>
        <v>6</v>
      </c>
      <c r="L25" s="124" t="str">
        <f t="shared" si="1"/>
        <v>ALTO</v>
      </c>
      <c r="M25" s="124" t="s">
        <v>121</v>
      </c>
      <c r="N25" s="135" t="s">
        <v>176</v>
      </c>
      <c r="O25" s="135" t="s">
        <v>177</v>
      </c>
      <c r="P25" s="135" t="s">
        <v>178</v>
      </c>
      <c r="Q25" s="135" t="s">
        <v>179</v>
      </c>
      <c r="R25" s="136" t="s">
        <v>180</v>
      </c>
      <c r="S25" s="121"/>
      <c r="T25" s="121"/>
      <c r="U25" s="121"/>
      <c r="V25" s="121"/>
      <c r="W25" s="121"/>
      <c r="X25" s="121"/>
      <c r="Y25" s="121"/>
      <c r="Z25" s="121"/>
    </row>
    <row r="26" spans="1:26" s="27" customFormat="1" ht="159.19999999999999" customHeight="1" x14ac:dyDescent="0.2">
      <c r="A26" s="121"/>
      <c r="B26" s="133" t="str">
        <f>EVALUACION!B27</f>
        <v>EJECUCIÓN</v>
      </c>
      <c r="C26" s="225" t="str">
        <f>EVALUACION!C27</f>
        <v>Pérdida, divulgación indebida o tratamiento no autorizado de información y datos recogidos durante la ejecución.</v>
      </c>
      <c r="D26" s="183"/>
      <c r="E26" s="183"/>
      <c r="F26" s="184"/>
      <c r="G26" s="221" t="s">
        <v>181</v>
      </c>
      <c r="H26" s="184"/>
      <c r="I26" s="124">
        <v>2</v>
      </c>
      <c r="J26" s="124">
        <v>3</v>
      </c>
      <c r="K26" s="124">
        <f t="shared" si="0"/>
        <v>5</v>
      </c>
      <c r="L26" s="124" t="str">
        <f t="shared" si="1"/>
        <v>MEDIO</v>
      </c>
      <c r="M26" s="124" t="s">
        <v>121</v>
      </c>
      <c r="N26" s="135" t="s">
        <v>182</v>
      </c>
      <c r="O26" s="135" t="s">
        <v>183</v>
      </c>
      <c r="P26" s="135" t="s">
        <v>184</v>
      </c>
      <c r="Q26" s="135" t="s">
        <v>185</v>
      </c>
      <c r="R26" s="136" t="s">
        <v>186</v>
      </c>
      <c r="S26" s="121"/>
      <c r="T26" s="121"/>
      <c r="U26" s="121"/>
      <c r="V26" s="121"/>
      <c r="W26" s="121"/>
      <c r="X26" s="121"/>
      <c r="Y26" s="121"/>
      <c r="Z26" s="121"/>
    </row>
    <row r="27" spans="1:26" s="27" customFormat="1" ht="237.95" hidden="1" customHeight="1" x14ac:dyDescent="0.2">
      <c r="B27" s="106"/>
      <c r="C27" s="222"/>
      <c r="D27" s="183"/>
      <c r="E27" s="183"/>
      <c r="F27" s="184"/>
      <c r="G27" s="199"/>
      <c r="H27" s="184"/>
      <c r="I27" s="76"/>
      <c r="J27" s="76"/>
      <c r="K27" s="76"/>
      <c r="L27" s="76"/>
      <c r="M27" s="76"/>
      <c r="N27" s="107"/>
      <c r="O27" s="107"/>
      <c r="P27" s="107"/>
      <c r="Q27" s="107"/>
      <c r="R27" s="37"/>
    </row>
    <row r="28" spans="1:26" s="27" customFormat="1" ht="188.1" hidden="1" customHeight="1" x14ac:dyDescent="0.2">
      <c r="B28" s="106"/>
      <c r="C28" s="222"/>
      <c r="D28" s="183"/>
      <c r="E28" s="183"/>
      <c r="F28" s="184"/>
      <c r="G28" s="199"/>
      <c r="H28" s="184"/>
      <c r="I28" s="76"/>
      <c r="J28" s="76"/>
      <c r="K28" s="76"/>
      <c r="L28" s="76"/>
      <c r="M28" s="76"/>
      <c r="N28" s="107"/>
      <c r="O28" s="107"/>
      <c r="P28" s="107"/>
      <c r="Q28" s="107"/>
      <c r="R28" s="37"/>
    </row>
    <row r="29" spans="1:26" s="27" customFormat="1" ht="174.95" hidden="1" customHeight="1" x14ac:dyDescent="0.2">
      <c r="B29" s="106"/>
      <c r="C29" s="222"/>
      <c r="D29" s="183"/>
      <c r="E29" s="183"/>
      <c r="F29" s="184"/>
      <c r="G29" s="199"/>
      <c r="H29" s="184"/>
      <c r="I29" s="76"/>
      <c r="J29" s="76"/>
      <c r="K29" s="76"/>
      <c r="L29" s="76"/>
      <c r="M29" s="76"/>
      <c r="N29" s="107"/>
      <c r="O29" s="107"/>
      <c r="P29" s="107"/>
      <c r="Q29" s="107"/>
      <c r="R29" s="37"/>
    </row>
    <row r="30" spans="1:26" s="27" customFormat="1" ht="150" hidden="1" customHeight="1" x14ac:dyDescent="0.2">
      <c r="B30" s="106"/>
      <c r="C30" s="222"/>
      <c r="D30" s="183"/>
      <c r="E30" s="183"/>
      <c r="F30" s="184"/>
      <c r="G30" s="199"/>
      <c r="H30" s="184"/>
      <c r="I30" s="76"/>
      <c r="J30" s="76"/>
      <c r="K30" s="76"/>
      <c r="L30" s="76"/>
      <c r="M30" s="76"/>
      <c r="N30" s="107"/>
      <c r="O30" s="107"/>
      <c r="P30" s="107"/>
      <c r="Q30" s="107"/>
      <c r="R30" s="37"/>
    </row>
    <row r="31" spans="1:26" s="27" customFormat="1" ht="150" hidden="1" customHeight="1" x14ac:dyDescent="0.2">
      <c r="B31" s="106"/>
      <c r="C31" s="222"/>
      <c r="D31" s="183"/>
      <c r="E31" s="183"/>
      <c r="F31" s="184"/>
      <c r="G31" s="199"/>
      <c r="H31" s="184"/>
      <c r="I31" s="76"/>
      <c r="J31" s="76"/>
      <c r="K31" s="76"/>
      <c r="L31" s="76"/>
      <c r="M31" s="76"/>
      <c r="N31" s="107"/>
      <c r="O31" s="107"/>
      <c r="P31" s="107"/>
      <c r="Q31" s="107"/>
      <c r="R31" s="37"/>
    </row>
    <row r="32" spans="1:26" s="27" customFormat="1" ht="150" hidden="1" customHeight="1" x14ac:dyDescent="0.2">
      <c r="B32" s="106"/>
      <c r="C32" s="222"/>
      <c r="D32" s="183"/>
      <c r="E32" s="183"/>
      <c r="F32" s="184"/>
      <c r="G32" s="199"/>
      <c r="H32" s="184"/>
      <c r="I32" s="76"/>
      <c r="J32" s="76"/>
      <c r="K32" s="76"/>
      <c r="L32" s="76"/>
      <c r="M32" s="76"/>
      <c r="N32" s="107"/>
      <c r="O32" s="107"/>
      <c r="P32" s="107"/>
      <c r="Q32" s="107"/>
      <c r="R32" s="37"/>
    </row>
    <row r="33" spans="2:23" s="27" customFormat="1" ht="57.75" hidden="1" customHeight="1" x14ac:dyDescent="0.2">
      <c r="B33" s="106"/>
      <c r="C33" s="222"/>
      <c r="D33" s="183"/>
      <c r="E33" s="183"/>
      <c r="F33" s="184"/>
      <c r="G33" s="199"/>
      <c r="H33" s="184"/>
      <c r="I33" s="76"/>
      <c r="J33" s="76"/>
      <c r="K33" s="76"/>
      <c r="L33" s="76"/>
      <c r="M33" s="76"/>
      <c r="N33" s="107"/>
      <c r="O33" s="107"/>
      <c r="P33" s="107"/>
      <c r="Q33" s="107"/>
      <c r="R33" s="37"/>
    </row>
    <row r="34" spans="2:23" s="27" customFormat="1" ht="57.75" hidden="1" customHeight="1" x14ac:dyDescent="0.2">
      <c r="B34" s="106"/>
      <c r="C34" s="222"/>
      <c r="D34" s="183"/>
      <c r="E34" s="183"/>
      <c r="F34" s="184"/>
      <c r="G34" s="199"/>
      <c r="H34" s="184"/>
      <c r="I34" s="76"/>
      <c r="J34" s="76"/>
      <c r="K34" s="76"/>
      <c r="L34" s="76"/>
      <c r="M34" s="76"/>
      <c r="N34" s="107"/>
      <c r="O34" s="107"/>
      <c r="P34" s="107"/>
      <c r="Q34" s="107"/>
      <c r="R34" s="37"/>
    </row>
    <row r="35" spans="2:23" s="27" customFormat="1" ht="57.75" hidden="1" customHeight="1" thickBot="1" x14ac:dyDescent="0.25">
      <c r="B35" s="108"/>
      <c r="C35" s="234"/>
      <c r="D35" s="189"/>
      <c r="E35" s="189"/>
      <c r="F35" s="190"/>
      <c r="G35" s="230"/>
      <c r="H35" s="190"/>
      <c r="I35" s="83"/>
      <c r="J35" s="83"/>
      <c r="K35" s="83"/>
      <c r="L35" s="83"/>
      <c r="M35" s="83"/>
      <c r="N35" s="109"/>
      <c r="O35" s="109"/>
      <c r="P35" s="109"/>
      <c r="Q35" s="109"/>
      <c r="R35" s="38"/>
    </row>
    <row r="36" spans="2:23" ht="12.75" customHeight="1" x14ac:dyDescent="0.2">
      <c r="B36" s="67"/>
      <c r="C36" s="68"/>
      <c r="D36" s="68"/>
      <c r="E36" s="68"/>
      <c r="F36" s="68"/>
      <c r="G36" s="68"/>
      <c r="H36" s="68"/>
      <c r="I36" s="68"/>
      <c r="J36" s="68"/>
      <c r="K36" s="68"/>
      <c r="L36" s="68"/>
      <c r="M36" s="68"/>
      <c r="N36" s="68"/>
      <c r="O36" s="68"/>
      <c r="P36" s="68"/>
      <c r="Q36" s="68"/>
      <c r="R36" s="3"/>
    </row>
    <row r="37" spans="2:23" x14ac:dyDescent="0.2">
      <c r="B37" s="67"/>
      <c r="C37" s="223" t="s">
        <v>101</v>
      </c>
      <c r="D37" s="166"/>
      <c r="E37" s="166"/>
      <c r="F37" s="166"/>
      <c r="G37" s="68"/>
      <c r="H37" s="195" t="s">
        <v>187</v>
      </c>
      <c r="I37" s="166"/>
      <c r="J37" s="166"/>
      <c r="K37" s="166"/>
      <c r="L37" s="110"/>
      <c r="M37" s="110"/>
      <c r="N37" s="110"/>
      <c r="O37" s="110"/>
      <c r="P37" s="110"/>
      <c r="Q37" s="110"/>
      <c r="R37" s="3"/>
    </row>
    <row r="38" spans="2:23" ht="19.5" customHeight="1" x14ac:dyDescent="0.2">
      <c r="B38" s="208" t="s">
        <v>73</v>
      </c>
      <c r="C38" s="193" t="s">
        <v>74</v>
      </c>
      <c r="D38" s="183"/>
      <c r="E38" s="184"/>
      <c r="F38" s="89" t="s">
        <v>75</v>
      </c>
      <c r="G38" s="68"/>
      <c r="H38" s="193" t="s">
        <v>76</v>
      </c>
      <c r="I38" s="184"/>
      <c r="J38" s="193" t="s">
        <v>75</v>
      </c>
      <c r="K38" s="184"/>
      <c r="L38" s="94"/>
      <c r="M38" s="94"/>
      <c r="N38" s="195" t="s">
        <v>101</v>
      </c>
      <c r="O38" s="166"/>
      <c r="P38" s="166"/>
      <c r="Q38" s="94"/>
      <c r="R38" s="3"/>
    </row>
    <row r="39" spans="2:23" ht="21" customHeight="1" x14ac:dyDescent="0.2">
      <c r="B39" s="209"/>
      <c r="C39" s="199" t="s">
        <v>77</v>
      </c>
      <c r="D39" s="183"/>
      <c r="E39" s="184"/>
      <c r="F39" s="91">
        <v>1</v>
      </c>
      <c r="G39" s="68"/>
      <c r="H39" s="199" t="s">
        <v>78</v>
      </c>
      <c r="I39" s="184"/>
      <c r="J39" s="199">
        <v>1</v>
      </c>
      <c r="K39" s="184"/>
      <c r="L39" s="94"/>
      <c r="M39" s="94"/>
      <c r="N39" s="200" t="s">
        <v>87</v>
      </c>
      <c r="O39" s="184"/>
      <c r="P39" s="103" t="s">
        <v>100</v>
      </c>
      <c r="Q39" s="94"/>
      <c r="R39" s="3"/>
    </row>
    <row r="40" spans="2:23" ht="15.75" customHeight="1" x14ac:dyDescent="0.2">
      <c r="B40" s="209"/>
      <c r="C40" s="199" t="s">
        <v>79</v>
      </c>
      <c r="D40" s="183"/>
      <c r="E40" s="184"/>
      <c r="F40" s="91">
        <v>2</v>
      </c>
      <c r="G40" s="68"/>
      <c r="H40" s="199" t="s">
        <v>80</v>
      </c>
      <c r="I40" s="184"/>
      <c r="J40" s="199">
        <v>2</v>
      </c>
      <c r="K40" s="184"/>
      <c r="L40" s="94"/>
      <c r="M40" s="94"/>
      <c r="N40" s="201" t="s">
        <v>102</v>
      </c>
      <c r="O40" s="184"/>
      <c r="P40" s="104" t="s">
        <v>103</v>
      </c>
      <c r="Q40" s="94"/>
      <c r="R40" s="3"/>
      <c r="T40" s="5"/>
      <c r="U40" s="5"/>
      <c r="V40" s="5"/>
      <c r="W40" s="5"/>
    </row>
    <row r="41" spans="2:23" ht="24.75" customHeight="1" x14ac:dyDescent="0.2">
      <c r="B41" s="209"/>
      <c r="C41" s="199" t="s">
        <v>81</v>
      </c>
      <c r="D41" s="183"/>
      <c r="E41" s="184"/>
      <c r="F41" s="91">
        <v>3</v>
      </c>
      <c r="G41" s="68"/>
      <c r="H41" s="199" t="s">
        <v>82</v>
      </c>
      <c r="I41" s="184"/>
      <c r="J41" s="199">
        <v>3</v>
      </c>
      <c r="K41" s="184"/>
      <c r="L41" s="94"/>
      <c r="M41" s="94"/>
      <c r="N41" s="202" t="s">
        <v>104</v>
      </c>
      <c r="O41" s="184"/>
      <c r="P41" s="104" t="s">
        <v>105</v>
      </c>
      <c r="Q41" s="94"/>
      <c r="R41" s="3"/>
    </row>
    <row r="42" spans="2:23" ht="18" customHeight="1" x14ac:dyDescent="0.2">
      <c r="B42" s="209"/>
      <c r="C42" s="199" t="s">
        <v>83</v>
      </c>
      <c r="D42" s="183"/>
      <c r="E42" s="184"/>
      <c r="F42" s="91">
        <v>4</v>
      </c>
      <c r="G42" s="68"/>
      <c r="H42" s="199" t="s">
        <v>84</v>
      </c>
      <c r="I42" s="184"/>
      <c r="J42" s="199">
        <v>4</v>
      </c>
      <c r="K42" s="184"/>
      <c r="L42" s="94"/>
      <c r="M42" s="94"/>
      <c r="N42" s="218">
        <v>5</v>
      </c>
      <c r="O42" s="184"/>
      <c r="P42" s="104" t="s">
        <v>106</v>
      </c>
      <c r="Q42" s="94"/>
      <c r="R42" s="3"/>
    </row>
    <row r="43" spans="2:23" ht="21" customHeight="1" thickBot="1" x14ac:dyDescent="0.25">
      <c r="B43" s="209"/>
      <c r="C43" s="199" t="s">
        <v>85</v>
      </c>
      <c r="D43" s="183"/>
      <c r="E43" s="184"/>
      <c r="F43" s="91">
        <v>5</v>
      </c>
      <c r="G43" s="68"/>
      <c r="H43" s="199" t="s">
        <v>86</v>
      </c>
      <c r="I43" s="184"/>
      <c r="J43" s="199">
        <v>5</v>
      </c>
      <c r="K43" s="184"/>
      <c r="L43" s="94"/>
      <c r="M43" s="94"/>
      <c r="N43" s="232" t="s">
        <v>107</v>
      </c>
      <c r="O43" s="190"/>
      <c r="P43" s="111" t="s">
        <v>108</v>
      </c>
      <c r="Q43" s="94"/>
      <c r="R43" s="3"/>
    </row>
    <row r="44" spans="2:23" x14ac:dyDescent="0.2">
      <c r="B44" s="67"/>
      <c r="C44" s="68"/>
      <c r="D44" s="68"/>
      <c r="E44" s="68"/>
      <c r="F44" s="68"/>
      <c r="G44" s="68"/>
      <c r="H44" s="68"/>
      <c r="I44" s="68"/>
      <c r="J44" s="68"/>
      <c r="K44" s="68"/>
      <c r="L44" s="68"/>
      <c r="M44" s="68"/>
      <c r="N44" s="68"/>
      <c r="O44" s="68"/>
      <c r="P44" s="68"/>
      <c r="Q44" s="68"/>
      <c r="R44" s="3"/>
    </row>
    <row r="45" spans="2:23" ht="18" customHeight="1" x14ac:dyDescent="0.2">
      <c r="B45" s="67"/>
      <c r="C45" s="195" t="s">
        <v>87</v>
      </c>
      <c r="D45" s="166"/>
      <c r="E45" s="166"/>
      <c r="F45" s="166"/>
      <c r="G45" s="166"/>
      <c r="H45" s="166"/>
      <c r="I45" s="166"/>
      <c r="J45" s="166"/>
      <c r="K45" s="166"/>
      <c r="L45" s="166"/>
      <c r="M45" s="166"/>
      <c r="N45" s="166"/>
      <c r="O45" s="166"/>
      <c r="P45" s="166"/>
      <c r="Q45" s="166"/>
      <c r="R45" s="3"/>
    </row>
    <row r="46" spans="2:23" ht="68.25" customHeight="1" x14ac:dyDescent="0.2">
      <c r="B46" s="67"/>
      <c r="C46" s="199" t="s">
        <v>88</v>
      </c>
      <c r="D46" s="183"/>
      <c r="E46" s="183"/>
      <c r="F46" s="184"/>
      <c r="G46" s="199" t="s">
        <v>89</v>
      </c>
      <c r="H46" s="184"/>
      <c r="I46" s="199" t="s">
        <v>90</v>
      </c>
      <c r="J46" s="183"/>
      <c r="K46" s="184"/>
      <c r="L46" s="199" t="s">
        <v>91</v>
      </c>
      <c r="M46" s="184"/>
      <c r="N46" s="199" t="s">
        <v>92</v>
      </c>
      <c r="O46" s="184"/>
      <c r="P46" s="199" t="s">
        <v>93</v>
      </c>
      <c r="Q46" s="184"/>
      <c r="R46" s="3"/>
    </row>
    <row r="47" spans="2:23" ht="60" customHeight="1" x14ac:dyDescent="0.2">
      <c r="B47" s="67"/>
      <c r="C47" s="199" t="s">
        <v>94</v>
      </c>
      <c r="D47" s="183"/>
      <c r="E47" s="183"/>
      <c r="F47" s="184"/>
      <c r="G47" s="199" t="s">
        <v>95</v>
      </c>
      <c r="H47" s="184"/>
      <c r="I47" s="199" t="s">
        <v>96</v>
      </c>
      <c r="J47" s="183"/>
      <c r="K47" s="184"/>
      <c r="L47" s="199" t="s">
        <v>97</v>
      </c>
      <c r="M47" s="184"/>
      <c r="N47" s="199" t="s">
        <v>98</v>
      </c>
      <c r="O47" s="184"/>
      <c r="P47" s="199" t="s">
        <v>99</v>
      </c>
      <c r="Q47" s="184"/>
      <c r="R47" s="3"/>
    </row>
    <row r="48" spans="2:23" x14ac:dyDescent="0.2">
      <c r="B48" s="67"/>
      <c r="C48" s="193" t="s">
        <v>74</v>
      </c>
      <c r="D48" s="160"/>
      <c r="E48" s="161"/>
      <c r="F48" s="193" t="s">
        <v>75</v>
      </c>
      <c r="G48" s="200" t="s">
        <v>78</v>
      </c>
      <c r="H48" s="184"/>
      <c r="I48" s="200" t="s">
        <v>80</v>
      </c>
      <c r="J48" s="183"/>
      <c r="K48" s="184"/>
      <c r="L48" s="200" t="s">
        <v>82</v>
      </c>
      <c r="M48" s="184"/>
      <c r="N48" s="200" t="s">
        <v>84</v>
      </c>
      <c r="O48" s="184"/>
      <c r="P48" s="193" t="s">
        <v>86</v>
      </c>
      <c r="Q48" s="184"/>
      <c r="R48" s="3"/>
    </row>
    <row r="49" spans="2:18" x14ac:dyDescent="0.2">
      <c r="B49" s="67"/>
      <c r="C49" s="165"/>
      <c r="D49" s="166"/>
      <c r="E49" s="167"/>
      <c r="F49" s="148"/>
      <c r="G49" s="210">
        <v>1</v>
      </c>
      <c r="H49" s="184"/>
      <c r="I49" s="210">
        <v>2</v>
      </c>
      <c r="J49" s="183"/>
      <c r="K49" s="184"/>
      <c r="L49" s="210">
        <v>3</v>
      </c>
      <c r="M49" s="184"/>
      <c r="N49" s="210">
        <v>4</v>
      </c>
      <c r="O49" s="184"/>
      <c r="P49" s="210">
        <v>5</v>
      </c>
      <c r="Q49" s="184"/>
      <c r="R49" s="3"/>
    </row>
    <row r="50" spans="2:18" ht="19.5" customHeight="1" x14ac:dyDescent="0.2">
      <c r="B50" s="67"/>
      <c r="C50" s="199" t="s">
        <v>77</v>
      </c>
      <c r="D50" s="183"/>
      <c r="E50" s="184"/>
      <c r="F50" s="98">
        <v>1</v>
      </c>
      <c r="G50" s="228">
        <v>2</v>
      </c>
      <c r="H50" s="184"/>
      <c r="I50" s="228">
        <v>3</v>
      </c>
      <c r="J50" s="183"/>
      <c r="K50" s="184"/>
      <c r="L50" s="228">
        <v>4</v>
      </c>
      <c r="M50" s="184"/>
      <c r="N50" s="218">
        <v>5</v>
      </c>
      <c r="O50" s="184"/>
      <c r="P50" s="202">
        <v>6</v>
      </c>
      <c r="Q50" s="184"/>
      <c r="R50" s="3"/>
    </row>
    <row r="51" spans="2:18" ht="21.75" customHeight="1" x14ac:dyDescent="0.2">
      <c r="B51" s="67"/>
      <c r="C51" s="199" t="s">
        <v>79</v>
      </c>
      <c r="D51" s="183"/>
      <c r="E51" s="184"/>
      <c r="F51" s="98">
        <v>2</v>
      </c>
      <c r="G51" s="228">
        <v>3</v>
      </c>
      <c r="H51" s="184"/>
      <c r="I51" s="228">
        <v>4</v>
      </c>
      <c r="J51" s="183"/>
      <c r="K51" s="184"/>
      <c r="L51" s="218">
        <v>5</v>
      </c>
      <c r="M51" s="184"/>
      <c r="N51" s="202">
        <v>6</v>
      </c>
      <c r="O51" s="184"/>
      <c r="P51" s="202">
        <v>7</v>
      </c>
      <c r="Q51" s="184"/>
      <c r="R51" s="3"/>
    </row>
    <row r="52" spans="2:18" ht="21" customHeight="1" x14ac:dyDescent="0.2">
      <c r="B52" s="67"/>
      <c r="C52" s="199" t="s">
        <v>81</v>
      </c>
      <c r="D52" s="183"/>
      <c r="E52" s="184"/>
      <c r="F52" s="98">
        <v>3</v>
      </c>
      <c r="G52" s="228">
        <v>4</v>
      </c>
      <c r="H52" s="184"/>
      <c r="I52" s="218">
        <v>5</v>
      </c>
      <c r="J52" s="183"/>
      <c r="K52" s="184"/>
      <c r="L52" s="202">
        <v>6</v>
      </c>
      <c r="M52" s="184"/>
      <c r="N52" s="202">
        <v>7</v>
      </c>
      <c r="O52" s="184"/>
      <c r="P52" s="201">
        <v>8</v>
      </c>
      <c r="Q52" s="184"/>
      <c r="R52" s="3"/>
    </row>
    <row r="53" spans="2:18" ht="21" customHeight="1" x14ac:dyDescent="0.2">
      <c r="B53" s="67"/>
      <c r="C53" s="199" t="s">
        <v>83</v>
      </c>
      <c r="D53" s="183"/>
      <c r="E53" s="184"/>
      <c r="F53" s="98">
        <v>4</v>
      </c>
      <c r="G53" s="218">
        <v>5</v>
      </c>
      <c r="H53" s="184"/>
      <c r="I53" s="202">
        <v>6</v>
      </c>
      <c r="J53" s="183"/>
      <c r="K53" s="184"/>
      <c r="L53" s="202">
        <v>7</v>
      </c>
      <c r="M53" s="184"/>
      <c r="N53" s="201">
        <v>8</v>
      </c>
      <c r="O53" s="184"/>
      <c r="P53" s="201">
        <v>9</v>
      </c>
      <c r="Q53" s="184"/>
      <c r="R53" s="3"/>
    </row>
    <row r="54" spans="2:18" ht="21" customHeight="1" x14ac:dyDescent="0.2">
      <c r="B54" s="67"/>
      <c r="C54" s="199" t="s">
        <v>85</v>
      </c>
      <c r="D54" s="183"/>
      <c r="E54" s="184"/>
      <c r="F54" s="98">
        <v>5</v>
      </c>
      <c r="G54" s="202">
        <v>6</v>
      </c>
      <c r="H54" s="184"/>
      <c r="I54" s="202">
        <v>7</v>
      </c>
      <c r="J54" s="183"/>
      <c r="K54" s="184"/>
      <c r="L54" s="201">
        <v>8</v>
      </c>
      <c r="M54" s="184"/>
      <c r="N54" s="201">
        <v>9</v>
      </c>
      <c r="O54" s="184"/>
      <c r="P54" s="201">
        <v>10</v>
      </c>
      <c r="Q54" s="184"/>
      <c r="R54" s="3"/>
    </row>
    <row r="55" spans="2:18" ht="13.5" customHeight="1" thickBot="1" x14ac:dyDescent="0.25">
      <c r="B55" s="70"/>
      <c r="C55" s="71"/>
      <c r="D55" s="71"/>
      <c r="E55" s="71"/>
      <c r="F55" s="71"/>
      <c r="G55" s="71"/>
      <c r="H55" s="71"/>
      <c r="I55" s="71"/>
      <c r="J55" s="71"/>
      <c r="K55" s="71"/>
      <c r="L55" s="71"/>
      <c r="M55" s="71"/>
      <c r="N55" s="71"/>
      <c r="O55" s="71"/>
      <c r="P55" s="71"/>
      <c r="Q55" s="71"/>
      <c r="R55" s="9"/>
    </row>
  </sheetData>
  <mergeCells count="132">
    <mergeCell ref="Q2:R4"/>
    <mergeCell ref="C2:P4"/>
    <mergeCell ref="B6:R6"/>
    <mergeCell ref="L49:M49"/>
    <mergeCell ref="G31:H31"/>
    <mergeCell ref="N49:O49"/>
    <mergeCell ref="G46:H46"/>
    <mergeCell ref="P54:Q54"/>
    <mergeCell ref="J39:K39"/>
    <mergeCell ref="C54:E54"/>
    <mergeCell ref="C23:F23"/>
    <mergeCell ref="C48:E49"/>
    <mergeCell ref="C41:E41"/>
    <mergeCell ref="G52:H52"/>
    <mergeCell ref="N47:O47"/>
    <mergeCell ref="B7:R7"/>
    <mergeCell ref="G27:H27"/>
    <mergeCell ref="C43:E43"/>
    <mergeCell ref="G17:H17"/>
    <mergeCell ref="N38:P38"/>
    <mergeCell ref="G19:H19"/>
    <mergeCell ref="G53:H53"/>
    <mergeCell ref="G28:H28"/>
    <mergeCell ref="C33:F33"/>
    <mergeCell ref="L51:M51"/>
    <mergeCell ref="G30:H30"/>
    <mergeCell ref="C35:F35"/>
    <mergeCell ref="C53:E53"/>
    <mergeCell ref="L54:M54"/>
    <mergeCell ref="J41:K41"/>
    <mergeCell ref="C16:F16"/>
    <mergeCell ref="B38:B43"/>
    <mergeCell ref="G15:H15"/>
    <mergeCell ref="C20:F20"/>
    <mergeCell ref="C29:F29"/>
    <mergeCell ref="L50:M50"/>
    <mergeCell ref="B2:B4"/>
    <mergeCell ref="C47:F47"/>
    <mergeCell ref="P53:Q53"/>
    <mergeCell ref="C22:F22"/>
    <mergeCell ref="G51:H51"/>
    <mergeCell ref="C31:F31"/>
    <mergeCell ref="L52:M52"/>
    <mergeCell ref="G32:H32"/>
    <mergeCell ref="H42:I42"/>
    <mergeCell ref="J42:K42"/>
    <mergeCell ref="C46:F46"/>
    <mergeCell ref="C21:F21"/>
    <mergeCell ref="G50:H50"/>
    <mergeCell ref="C45:Q45"/>
    <mergeCell ref="C25:F25"/>
    <mergeCell ref="G29:H29"/>
    <mergeCell ref="I46:K46"/>
    <mergeCell ref="J43:K43"/>
    <mergeCell ref="G47:H47"/>
    <mergeCell ref="G16:H16"/>
    <mergeCell ref="L46:M46"/>
    <mergeCell ref="G25:H25"/>
    <mergeCell ref="L48:M48"/>
    <mergeCell ref="C50:E50"/>
    <mergeCell ref="H38:I38"/>
    <mergeCell ref="P51:Q51"/>
    <mergeCell ref="J38:K38"/>
    <mergeCell ref="H43:I43"/>
    <mergeCell ref="N41:O41"/>
    <mergeCell ref="L47:M47"/>
    <mergeCell ref="H40:I40"/>
    <mergeCell ref="J40:K40"/>
    <mergeCell ref="C18:F18"/>
    <mergeCell ref="N43:O43"/>
    <mergeCell ref="C34:F34"/>
    <mergeCell ref="I48:K48"/>
    <mergeCell ref="P49:Q49"/>
    <mergeCell ref="P50:Q50"/>
    <mergeCell ref="N51:O51"/>
    <mergeCell ref="C19:F19"/>
    <mergeCell ref="G48:H48"/>
    <mergeCell ref="C28:F28"/>
    <mergeCell ref="P52:Q52"/>
    <mergeCell ref="C52:E52"/>
    <mergeCell ref="C39:E39"/>
    <mergeCell ref="N42:O42"/>
    <mergeCell ref="C30:F30"/>
    <mergeCell ref="N52:O52"/>
    <mergeCell ref="I51:K51"/>
    <mergeCell ref="C38:E38"/>
    <mergeCell ref="G49:H49"/>
    <mergeCell ref="G24:H24"/>
    <mergeCell ref="G33:H33"/>
    <mergeCell ref="G26:H26"/>
    <mergeCell ref="G35:H35"/>
    <mergeCell ref="I52:K52"/>
    <mergeCell ref="P46:Q46"/>
    <mergeCell ref="C15:F15"/>
    <mergeCell ref="C24:F24"/>
    <mergeCell ref="G18:H18"/>
    <mergeCell ref="N39:O39"/>
    <mergeCell ref="N48:O48"/>
    <mergeCell ref="B8:R8"/>
    <mergeCell ref="P48:Q48"/>
    <mergeCell ref="G34:H34"/>
    <mergeCell ref="C26:F26"/>
    <mergeCell ref="B10:R10"/>
    <mergeCell ref="P47:Q47"/>
    <mergeCell ref="C42:E42"/>
    <mergeCell ref="F48:F49"/>
    <mergeCell ref="I49:K49"/>
    <mergeCell ref="N40:O40"/>
    <mergeCell ref="G20:H20"/>
    <mergeCell ref="B9:R9"/>
    <mergeCell ref="G22:H22"/>
    <mergeCell ref="C27:F27"/>
    <mergeCell ref="H37:K37"/>
    <mergeCell ref="I47:K47"/>
    <mergeCell ref="C17:F17"/>
    <mergeCell ref="H41:I41"/>
    <mergeCell ref="I54:K54"/>
    <mergeCell ref="G21:H21"/>
    <mergeCell ref="C40:E40"/>
    <mergeCell ref="G23:H23"/>
    <mergeCell ref="C32:F32"/>
    <mergeCell ref="L53:M53"/>
    <mergeCell ref="C37:F37"/>
    <mergeCell ref="N53:O53"/>
    <mergeCell ref="C51:E51"/>
    <mergeCell ref="H39:I39"/>
    <mergeCell ref="N46:O46"/>
    <mergeCell ref="I50:K50"/>
    <mergeCell ref="N50:O50"/>
    <mergeCell ref="N54:O54"/>
    <mergeCell ref="I53:K53"/>
    <mergeCell ref="G54:H54"/>
  </mergeCells>
  <conditionalFormatting sqref="J16:K35 M16:Q35">
    <cfRule type="expression" dxfId="12" priority="29" stopIfTrue="1">
      <formula>AND(ISNUMBER($K16),$L16="BAJO")</formula>
    </cfRule>
  </conditionalFormatting>
  <conditionalFormatting sqref="L16:L35">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A1:X59"/>
  <sheetViews>
    <sheetView showGridLines="0" tabSelected="1" zoomScale="55" zoomScaleNormal="55" zoomScaleSheetLayoutView="25" zoomScalePageLayoutView="70" workbookViewId="0">
      <selection activeCell="S11" sqref="S11"/>
    </sheetView>
  </sheetViews>
  <sheetFormatPr baseColWidth="10" defaultRowHeight="14.25" x14ac:dyDescent="0.2"/>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ustomWidth="1"/>
    <col min="22" max="22" width="10.85546875" style="16" customWidth="1"/>
    <col min="23" max="23" width="15.7109375" style="16" customWidth="1"/>
    <col min="24" max="24" width="13.85546875" style="16" customWidth="1"/>
    <col min="25" max="25" width="11.42578125" style="16" customWidth="1"/>
    <col min="26" max="16384" width="11.42578125" style="16"/>
  </cols>
  <sheetData>
    <row r="1" spans="1:24" s="14" customFormat="1" x14ac:dyDescent="0.2">
      <c r="S1" s="15"/>
    </row>
    <row r="2" spans="1:24" s="14" customFormat="1" ht="54" customHeight="1" x14ac:dyDescent="0.2">
      <c r="B2" s="250"/>
      <c r="C2" s="159" t="s">
        <v>0</v>
      </c>
      <c r="D2" s="160"/>
      <c r="E2" s="160"/>
      <c r="F2" s="160"/>
      <c r="G2" s="160"/>
      <c r="H2" s="160"/>
      <c r="I2" s="160"/>
      <c r="J2" s="160"/>
      <c r="K2" s="160"/>
      <c r="L2" s="160"/>
      <c r="M2" s="160"/>
      <c r="N2" s="160"/>
      <c r="O2" s="160"/>
      <c r="P2" s="160"/>
      <c r="Q2" s="160"/>
      <c r="R2" s="160"/>
      <c r="S2" s="160"/>
      <c r="T2" s="160"/>
      <c r="U2" s="160"/>
      <c r="V2" s="161"/>
      <c r="W2" s="181" t="s">
        <v>1</v>
      </c>
      <c r="X2" s="161"/>
    </row>
    <row r="3" spans="1:24" s="14" customFormat="1" ht="31.5" customHeight="1" x14ac:dyDescent="0.2">
      <c r="B3" s="171"/>
      <c r="C3" s="162"/>
      <c r="D3" s="254"/>
      <c r="E3" s="254"/>
      <c r="F3" s="254"/>
      <c r="G3" s="254"/>
      <c r="H3" s="254"/>
      <c r="I3" s="254"/>
      <c r="J3" s="254"/>
      <c r="K3" s="254"/>
      <c r="L3" s="254"/>
      <c r="M3" s="254"/>
      <c r="N3" s="254"/>
      <c r="O3" s="254"/>
      <c r="P3" s="254"/>
      <c r="Q3" s="254"/>
      <c r="R3" s="254"/>
      <c r="S3" s="254"/>
      <c r="T3" s="254"/>
      <c r="U3" s="254"/>
      <c r="V3" s="164"/>
      <c r="W3" s="162"/>
      <c r="X3" s="164"/>
    </row>
    <row r="4" spans="1:24" s="14" customFormat="1" ht="47.25" customHeight="1" x14ac:dyDescent="0.2">
      <c r="B4" s="148"/>
      <c r="C4" s="165"/>
      <c r="D4" s="166"/>
      <c r="E4" s="166"/>
      <c r="F4" s="166"/>
      <c r="G4" s="166"/>
      <c r="H4" s="166"/>
      <c r="I4" s="166"/>
      <c r="J4" s="166"/>
      <c r="K4" s="166"/>
      <c r="L4" s="166"/>
      <c r="M4" s="166"/>
      <c r="N4" s="166"/>
      <c r="O4" s="166"/>
      <c r="P4" s="166"/>
      <c r="Q4" s="166"/>
      <c r="R4" s="166"/>
      <c r="S4" s="166"/>
      <c r="T4" s="166"/>
      <c r="U4" s="166"/>
      <c r="V4" s="167"/>
      <c r="W4" s="165"/>
      <c r="X4" s="167"/>
    </row>
    <row r="5" spans="1:24" s="14" customFormat="1" ht="32.25" customHeight="1" thickBot="1" x14ac:dyDescent="0.25">
      <c r="B5" s="39"/>
      <c r="C5" s="39"/>
      <c r="D5" s="39"/>
      <c r="E5" s="39"/>
      <c r="F5" s="39"/>
      <c r="G5" s="39"/>
      <c r="H5" s="39"/>
      <c r="I5" s="39"/>
      <c r="J5" s="39"/>
      <c r="K5" s="39"/>
      <c r="L5" s="39"/>
      <c r="M5" s="39"/>
      <c r="N5" s="39"/>
      <c r="O5" s="39"/>
      <c r="P5" s="39"/>
      <c r="Q5" s="39"/>
      <c r="R5" s="39"/>
      <c r="S5" s="40"/>
      <c r="T5" s="39"/>
      <c r="U5" s="39"/>
      <c r="V5" s="39"/>
      <c r="W5" s="39"/>
      <c r="X5" s="39"/>
    </row>
    <row r="6" spans="1:24" ht="91.5" customHeight="1" x14ac:dyDescent="0.2">
      <c r="B6" s="255" t="str">
        <f>+EVALUACION!B6</f>
        <v>Objeto: Implementar acciones de fortalecimiento dirigidas a los medios comunitarios y alternativos de la localidad de Suba. FDL Suba; Proyecto 2504; meta 3432; iniciativa 55273 «Hablemos de Suba 2.0». Vigencia 2026. Cobertura: 25 medios. Presupuesto: $900.000.000. Plazo: siete meses. Matriz consolidada: valoración cualitativa acordada el 09/10/2026.</v>
      </c>
      <c r="C6" s="176"/>
      <c r="D6" s="176"/>
      <c r="E6" s="176"/>
      <c r="F6" s="176"/>
      <c r="G6" s="176"/>
      <c r="H6" s="176"/>
      <c r="I6" s="176"/>
      <c r="J6" s="176"/>
      <c r="K6" s="176"/>
      <c r="L6" s="176"/>
      <c r="M6" s="176"/>
      <c r="N6" s="176"/>
      <c r="O6" s="176"/>
      <c r="P6" s="176"/>
      <c r="Q6" s="176"/>
      <c r="R6" s="176"/>
      <c r="S6" s="176"/>
      <c r="T6" s="176"/>
      <c r="U6" s="176"/>
      <c r="V6" s="176"/>
      <c r="W6" s="176"/>
      <c r="X6" s="198"/>
    </row>
    <row r="7" spans="1:24" ht="54.95" customHeight="1" x14ac:dyDescent="0.2">
      <c r="B7" s="251" t="s">
        <v>188</v>
      </c>
      <c r="C7" s="160"/>
      <c r="D7" s="160"/>
      <c r="E7" s="160"/>
      <c r="F7" s="160"/>
      <c r="G7" s="160"/>
      <c r="H7" s="160"/>
      <c r="I7" s="160"/>
      <c r="J7" s="160"/>
      <c r="K7" s="160"/>
      <c r="L7" s="160"/>
      <c r="M7" s="160"/>
      <c r="N7" s="160"/>
      <c r="O7" s="160"/>
      <c r="P7" s="160"/>
      <c r="Q7" s="160"/>
      <c r="R7" s="160"/>
      <c r="S7" s="160"/>
      <c r="T7" s="160"/>
      <c r="U7" s="160"/>
      <c r="V7" s="160"/>
      <c r="W7" s="160"/>
      <c r="X7" s="161"/>
    </row>
    <row r="8" spans="1:24" ht="20.25" customHeight="1" x14ac:dyDescent="0.2">
      <c r="B8" s="252"/>
      <c r="C8" s="166"/>
      <c r="D8" s="166"/>
      <c r="E8" s="166"/>
      <c r="F8" s="166"/>
      <c r="G8" s="166"/>
      <c r="H8" s="166"/>
      <c r="I8" s="166"/>
      <c r="J8" s="166"/>
      <c r="K8" s="166"/>
      <c r="L8" s="166"/>
      <c r="M8" s="166"/>
      <c r="N8" s="166"/>
      <c r="O8" s="166"/>
      <c r="P8" s="166"/>
      <c r="Q8" s="166"/>
      <c r="R8" s="166"/>
      <c r="S8" s="166"/>
      <c r="T8" s="166"/>
      <c r="U8" s="166"/>
      <c r="V8" s="166"/>
      <c r="W8" s="166"/>
      <c r="X8" s="167"/>
    </row>
    <row r="9" spans="1:24" ht="24.75" customHeight="1" thickBot="1" x14ac:dyDescent="0.25">
      <c r="B9" s="253"/>
      <c r="C9" s="247"/>
      <c r="D9" s="247"/>
      <c r="E9" s="247"/>
      <c r="F9" s="247"/>
      <c r="G9" s="247"/>
      <c r="H9" s="247"/>
      <c r="I9" s="247"/>
      <c r="J9" s="247"/>
      <c r="K9" s="247"/>
      <c r="L9" s="247"/>
      <c r="M9" s="247"/>
      <c r="N9" s="247"/>
      <c r="O9" s="247"/>
      <c r="P9" s="247"/>
      <c r="Q9" s="247"/>
      <c r="R9" s="247"/>
      <c r="X9" s="49"/>
    </row>
    <row r="10" spans="1:24" ht="106.5" customHeight="1" thickBot="1" x14ac:dyDescent="0.25">
      <c r="B10" s="29" t="s">
        <v>189</v>
      </c>
      <c r="C10" s="30" t="s">
        <v>56</v>
      </c>
      <c r="D10" s="31" t="s">
        <v>190</v>
      </c>
      <c r="E10" s="31" t="s">
        <v>191</v>
      </c>
      <c r="F10" s="31" t="s">
        <v>192</v>
      </c>
      <c r="G10" s="30" t="s">
        <v>57</v>
      </c>
      <c r="H10" s="31" t="s">
        <v>73</v>
      </c>
      <c r="I10" s="31" t="s">
        <v>59</v>
      </c>
      <c r="J10" s="31" t="s">
        <v>193</v>
      </c>
      <c r="K10" s="31" t="s">
        <v>61</v>
      </c>
      <c r="L10" s="31" t="s">
        <v>194</v>
      </c>
      <c r="M10" s="30" t="s">
        <v>195</v>
      </c>
      <c r="N10" s="30" t="s">
        <v>113</v>
      </c>
      <c r="O10" s="31" t="s">
        <v>73</v>
      </c>
      <c r="P10" s="31" t="s">
        <v>59</v>
      </c>
      <c r="Q10" s="31" t="s">
        <v>193</v>
      </c>
      <c r="R10" s="31" t="s">
        <v>61</v>
      </c>
      <c r="S10" s="30" t="s">
        <v>114</v>
      </c>
      <c r="T10" s="30" t="s">
        <v>115</v>
      </c>
      <c r="U10" s="30" t="s">
        <v>116</v>
      </c>
      <c r="V10" s="30" t="s">
        <v>117</v>
      </c>
      <c r="W10" s="30" t="s">
        <v>196</v>
      </c>
      <c r="X10" s="32" t="s">
        <v>119</v>
      </c>
    </row>
    <row r="11" spans="1:24" ht="346.7" customHeight="1" x14ac:dyDescent="0.2">
      <c r="A11" s="121"/>
      <c r="B11" s="137">
        <v>1</v>
      </c>
      <c r="C11" s="138" t="str">
        <f>IF('EVALUACION CON CONTROLES'!C16="","",'EVALUACION CON CONTROLES'!C16)</f>
        <v>No completar el fortalecimiento de 25 medios por insuficiencia de medios elegibles vinculados, retiro o participación insuficiente durante la ejecución.</v>
      </c>
      <c r="D11" s="139" t="str">
        <f>IF('EVALUACION CON CONTROLES'!B16="","",'EVALUACION CON CONTROLES'!B16)</f>
        <v>EJECUCIÓN</v>
      </c>
      <c r="E11" s="139" t="str">
        <f>IF(C11="","",VLOOKUP(C11,'IDENTIFICACION Y ANALISIS'!$B$19:$F$61,3,FALSE))</f>
        <v>Especifico</v>
      </c>
      <c r="F11" s="139" t="str">
        <f>IF(C11="","",VLOOKUP(C11,'IDENTIFICACION Y ANALISIS'!$B$19:$F$61,4,FALSE))</f>
        <v>Externo</v>
      </c>
      <c r="G11" s="138" t="str">
        <f>IF(EVALUACION!H17="","",EVALUACION!H17)</f>
        <v>Incumplimiento de la meta anual constante de fortalecer 25 medios; afectación de los resultados del Proyecto 2504 y de los productos asociados. Reconocer solo lo ejecutado no subsana el déficit de cobertura.</v>
      </c>
      <c r="H11" s="138">
        <f>IF(EVALUACION!I17="","",EVALUACION!I17)</f>
        <v>3</v>
      </c>
      <c r="I11" s="138">
        <f>IF(EVALUACION!J17="","",EVALUACION!J17)</f>
        <v>4</v>
      </c>
      <c r="J11" s="138">
        <f>IF(EVALUACION!K17="","",EVALUACION!K17)</f>
        <v>7</v>
      </c>
      <c r="K11" s="139" t="str">
        <f>IF(EVALUACION!L17="","",EVALUACION!L17)</f>
        <v>ALTO</v>
      </c>
      <c r="L11" s="138" t="s">
        <v>202</v>
      </c>
      <c r="M11" s="139" t="s">
        <v>197</v>
      </c>
      <c r="N11" s="140" t="str">
        <f>IF('EVALUACION CON CONTROLES'!G16="","",'EVALUACION CON CONTROLES'!G16)</f>
        <v>Consultar el Directorio vigente del IDPAC y aplicar la vinculación prevista en el anexo; divulgar y verificar requisitos y soportes sin exceptuarlos. Concertar agendas; controlar semanalmente medios vinculados, participación y avance individual. Alertar cupos faltantes o retiros y gestionar las medidas y sustituciones permitidas, asegurando actividades completas. Mantener el objetivo de 25 medios; el reconocimiento de lo ejecutado no sustituye la meta.</v>
      </c>
      <c r="O11" s="138">
        <f>IF('EVALUACION CON CONTROLES'!I16="","",'EVALUACION CON CONTROLES'!I16)</f>
        <v>3</v>
      </c>
      <c r="P11" s="138">
        <f>IF('EVALUACION CON CONTROLES'!J16="","",'EVALUACION CON CONTROLES'!J16)</f>
        <v>4</v>
      </c>
      <c r="Q11" s="138">
        <f>IF('EVALUACION CON CONTROLES'!K16="","",'EVALUACION CON CONTROLES'!K16)</f>
        <v>7</v>
      </c>
      <c r="R11" s="139" t="str">
        <f>IF('EVALUACION CON CONTROLES'!L16="","",'EVALUACION CON CONTROLES'!L16)</f>
        <v>ALTO</v>
      </c>
      <c r="S11" s="138" t="str">
        <f>IF('EVALUACION CON CONTROLES'!M16="","",'EVALUACION CON CONTROLES'!M16)</f>
        <v>No, por sí solo</v>
      </c>
      <c r="T11" s="138" t="str">
        <f>IF('EVALUACION CON CONTROLES'!N16="","",'EVALUACION CON CONTROLES'!N16)</f>
        <v>Contratista: vinculación y seguimiento; supervisión FDL Suba: verificación y decisiones de su competencia.</v>
      </c>
      <c r="U11" s="138" t="str">
        <f>IF('EVALUACION CON CONTROLES'!O16="","",'EVALUACION CON CONTROLES'!O16)</f>
        <v>Alistamiento y vinculación de beneficiarios</v>
      </c>
      <c r="V11" s="138" t="str">
        <f>IF('EVALUACION CON CONTROLES'!P16="","",'EVALUACION CON CONTROLES'!P16)</f>
        <v>Cierre de actividades de los 25 medios</v>
      </c>
      <c r="W11" s="138" t="str">
        <f>IF('EVALUACION CON CONTROLES'!Q16="","",'EVALUACION CON CONTROLES'!Q16)</f>
        <v>Listado de elegibles, asistencia y avance individual; alertas y decisiones documentadas.</v>
      </c>
      <c r="X11" s="141" t="str">
        <f>IF('EVALUACION CON CONTROLES'!R16="","",'EVALUACION CON CONTROLES'!R16)</f>
        <v>Semanal y ante retiros o inasistencias</v>
      </c>
    </row>
    <row r="12" spans="1:24" ht="370.35" customHeight="1" x14ac:dyDescent="0.2">
      <c r="A12" s="121"/>
      <c r="B12" s="142">
        <v>2</v>
      </c>
      <c r="C12" s="143" t="str">
        <f>IF('EVALUACION CON CONTROLES'!C17="","",'EVALUACION CON CONTROLES'!C17)</f>
        <v>Retrasos o interrupciones en actividades, productos o entregas por dificultades operativas, financieras, de suministro o de formalización documental.</v>
      </c>
      <c r="D12" s="144" t="str">
        <f>IF('EVALUACION CON CONTROLES'!B17="","",'EVALUACION CON CONTROLES'!B17)</f>
        <v>EJECUCIÓN</v>
      </c>
      <c r="E12" s="144" t="str">
        <f>IF(C12="","",VLOOKUP(C12,'IDENTIFICACION Y ANALISIS'!$B$19:$F$61,3,FALSE))</f>
        <v>Especifico</v>
      </c>
      <c r="F12" s="144" t="str">
        <f>IF(C12="","",VLOOKUP(C12,'IDENTIFICACION Y ANALISIS'!$B$19:$F$61,4,FALSE))</f>
        <v>Externo</v>
      </c>
      <c r="G12" s="143" t="str">
        <f>IF(EVALUACION!H18="","",EVALUACION!H18)</f>
        <v>Entrega tardía o incompleta de productos y dotación; prolongación de la ejecución, eventuales prórrogas y afectación de la oportunidad del fortalecimiento.</v>
      </c>
      <c r="H12" s="143">
        <f>IF(EVALUACION!I18="","",EVALUACION!I18)</f>
        <v>4</v>
      </c>
      <c r="I12" s="143">
        <f>IF(EVALUACION!J18="","",EVALUACION!J18)</f>
        <v>4</v>
      </c>
      <c r="J12" s="143">
        <f>IF(EVALUACION!K18="","",EVALUACION!K18)</f>
        <v>8</v>
      </c>
      <c r="K12" s="144" t="str">
        <f>IF(EVALUACION!L18="","",EVALUACION!L18)</f>
        <v>EXTREMO</v>
      </c>
      <c r="L12" s="143" t="s">
        <v>198</v>
      </c>
      <c r="M12" s="144" t="s">
        <v>197</v>
      </c>
      <c r="N12" s="145" t="str">
        <f>IF('EVALUACION CON CONTROLES'!G17="","",'EVALUACION CON CONTROLES'!G17)</f>
        <v>Programar hitos integrados de diagnóstico, aprobación de compras, dotación, asistencia y divulgación. Verificar temprano disponibilidad y plazos reales de suministro, facturación, impuestos y requisitos de almacén, entrega o comodato cuando aplique. Revisar avance semanal, alertar desviaciones y exigir recuperación dentro de las obligaciones. Corregir inconsistencias antes del recibo; verificar vigencia de amparos y gestionar medidas contractuales aplicables ante incumplimiento.</v>
      </c>
      <c r="O12" s="143">
        <f>IF('EVALUACION CON CONTROLES'!I17="","",'EVALUACION CON CONTROLES'!I17)</f>
        <v>3</v>
      </c>
      <c r="P12" s="143">
        <f>IF('EVALUACION CON CONTROLES'!J17="","",'EVALUACION CON CONTROLES'!J17)</f>
        <v>4</v>
      </c>
      <c r="Q12" s="143">
        <f>IF('EVALUACION CON CONTROLES'!K17="","",'EVALUACION CON CONTROLES'!K17)</f>
        <v>7</v>
      </c>
      <c r="R12" s="144" t="str">
        <f>IF('EVALUACION CON CONTROLES'!L17="","",'EVALUACION CON CONTROLES'!L17)</f>
        <v>ALTO</v>
      </c>
      <c r="S12" s="143" t="str">
        <f>IF('EVALUACION CON CONTROLES'!M17="","",'EVALUACION CON CONTROLES'!M17)</f>
        <v>No, por sí solo</v>
      </c>
      <c r="T12" s="143" t="str">
        <f>IF('EVALUACION CON CONTROLES'!N17="","",'EVALUACION CON CONTROLES'!N17)</f>
        <v>Contratista: programación y recuperación; supervisión FDL Suba: seguimiento y requerimientos.</v>
      </c>
      <c r="U12" s="143" t="str">
        <f>IF('EVALUACION CON CONTROLES'!O17="","",'EVALUACION CON CONTROLES'!O17)</f>
        <v>Inicio de ejecución</v>
      </c>
      <c r="V12" s="143" t="str">
        <f>IF('EVALUACION CON CONTROLES'!P17="","",'EVALUACION CON CONTROLES'!P17)</f>
        <v>Recibo final de actividades y productos</v>
      </c>
      <c r="W12" s="143" t="str">
        <f>IF('EVALUACION CON CONTROLES'!Q17="","",'EVALUACION CON CONTROLES'!Q17)</f>
        <v>Comparación de cronograma y avance; pedidos, alertas, requerimientos y planes de recuperación.</v>
      </c>
      <c r="X12" s="146" t="str">
        <f>IF('EVALUACION CON CONTROLES'!R17="","",'EVALUACION CON CONTROLES'!R17)</f>
        <v>Semanal y en cada informe de ejecución</v>
      </c>
    </row>
    <row r="13" spans="1:24" ht="322.89999999999998" customHeight="1" x14ac:dyDescent="0.2">
      <c r="A13" s="121"/>
      <c r="B13" s="142">
        <v>3</v>
      </c>
      <c r="C13" s="143" t="str">
        <f>IF('EVALUACION CON CONTROLES'!C18="","",'EVALUACION CON CONTROLES'!C18)</f>
        <v>Incumplimiento de los compromisos ofrecidos y aceptados en los factores de calidad de la oferta adjudicada.</v>
      </c>
      <c r="D13" s="144" t="str">
        <f>IF('EVALUACION CON CONTROLES'!B18="","",'EVALUACION CON CONTROLES'!B18)</f>
        <v>EJECUCIÓN</v>
      </c>
      <c r="E13" s="144" t="str">
        <f>IF(C13="","",VLOOKUP(C13,'IDENTIFICACION Y ANALISIS'!$B$19:$F$61,3,FALSE))</f>
        <v>Especifico</v>
      </c>
      <c r="F13" s="144" t="str">
        <f>IF(C13="","",VLOOKUP(C13,'IDENTIFICACION Y ANALISIS'!$B$19:$F$61,4,FALSE))</f>
        <v>Externo</v>
      </c>
      <c r="G13" s="143" t="str">
        <f>IF(EVALUACION!H19="","",EVALUACION!H19)</f>
        <v>Pérdida de las condiciones de calidad que sustentaron la selección; productos o beneficios inferiores a lo comprometido.</v>
      </c>
      <c r="H13" s="143">
        <f>IF(EVALUACION!I19="","",EVALUACION!I19)</f>
        <v>2</v>
      </c>
      <c r="I13" s="143">
        <f>IF(EVALUACION!J19="","",EVALUACION!J19)</f>
        <v>3</v>
      </c>
      <c r="J13" s="143">
        <f>IF(EVALUACION!K19="","",EVALUACION!K19)</f>
        <v>5</v>
      </c>
      <c r="K13" s="144" t="str">
        <f>IF(EVALUACION!L19="","",EVALUACION!L19)</f>
        <v>MEDIO</v>
      </c>
      <c r="L13" s="143" t="s">
        <v>198</v>
      </c>
      <c r="M13" s="144" t="s">
        <v>197</v>
      </c>
      <c r="N13" s="145" t="str">
        <f>IF('EVALUACION CON CONTROLES'!G18="","",'EVALUACION CON CONTROLES'!G18)</f>
        <v>Desde el inicio, identificar cada compromiso de calidad efectivamente ofrecido y aceptado en la oferta adjudicada, su producto, oportunidad y evidencia exigible. La supervisión y su apoyo deben conocer los ponderables y registrar y verificar su cumplimiento en cada hito, sin esperar al recibo final. Requerir oportunamente correcciones y gestionar medidas contractuales y amparos cuando proceda. Cumplir lo ofertado corresponde al contratista.</v>
      </c>
      <c r="O13" s="143">
        <f>IF('EVALUACION CON CONTROLES'!I18="","",'EVALUACION CON CONTROLES'!I18)</f>
        <v>2</v>
      </c>
      <c r="P13" s="143">
        <f>IF('EVALUACION CON CONTROLES'!J18="","",'EVALUACION CON CONTROLES'!J18)</f>
        <v>3</v>
      </c>
      <c r="Q13" s="143">
        <f>IF('EVALUACION CON CONTROLES'!K18="","",'EVALUACION CON CONTROLES'!K18)</f>
        <v>5</v>
      </c>
      <c r="R13" s="144" t="str">
        <f>IF('EVALUACION CON CONTROLES'!L18="","",'EVALUACION CON CONTROLES'!L18)</f>
        <v>MEDIO</v>
      </c>
      <c r="S13" s="143" t="str">
        <f>IF('EVALUACION CON CONTROLES'!M18="","",'EVALUACION CON CONTROLES'!M18)</f>
        <v>No, por sí solo</v>
      </c>
      <c r="T13" s="143" t="str">
        <f>IF('EVALUACION CON CONTROLES'!N18="","",'EVALUACION CON CONTROLES'!N18)</f>
        <v>Contratista: compromisos ofertados; supervisión y apoyo: seguimiento desde el inicio.</v>
      </c>
      <c r="U13" s="143" t="str">
        <f>IF('EVALUACION CON CONTROLES'!O18="","",'EVALUACION CON CONTROLES'!O18)</f>
        <v>Inicio contractual: revisión de oferta adjudicada</v>
      </c>
      <c r="V13" s="143" t="str">
        <f>IF('EVALUACION CON CONTROLES'!P18="","",'EVALUACION CON CONTROLES'!P18)</f>
        <v>Verificación del último compromiso</v>
      </c>
      <c r="W13" s="143" t="str">
        <f>IF('EVALUACION CON CONTROLES'!Q18="","",'EVALUACION CON CONTROLES'!Q18)</f>
        <v>Matriz de compromisos de la oferta, evidencias y actas de verificación.</v>
      </c>
      <c r="X13" s="146" t="str">
        <f>IF('EVALUACION CON CONTROLES'!R18="","",'EVALUACION CON CONTROLES'!R18)</f>
        <v>Desde el inicio y en cada hito comprometido</v>
      </c>
    </row>
    <row r="14" spans="1:24" ht="405.95" customHeight="1" x14ac:dyDescent="0.2">
      <c r="A14" s="121"/>
      <c r="B14" s="142">
        <v>4</v>
      </c>
      <c r="C14" s="143" t="str">
        <f>IF('EVALUACION CON CONTROLES'!C19="","",'EVALUACION CON CONTROLES'!C19)</f>
        <v>Diagnósticos, formación, asistencias técnicas o productos de divulgación con calidad o pertinencia insuficiente frente al anexo técnico y las necesidades de cada medio.</v>
      </c>
      <c r="D14" s="144" t="str">
        <f>IF('EVALUACION CON CONTROLES'!B19="","",'EVALUACION CON CONTROLES'!B19)</f>
        <v>EJECUCIÓN</v>
      </c>
      <c r="E14" s="144" t="str">
        <f>IF(C14="","",VLOOKUP(C14,'IDENTIFICACION Y ANALISIS'!$B$19:$F$61,3,FALSE))</f>
        <v>Especifico</v>
      </c>
      <c r="F14" s="144" t="str">
        <f>IF(C14="","",VLOOKUP(C14,'IDENTIFICACION Y ANALISIS'!$B$19:$F$61,4,FALSE))</f>
        <v>Externo</v>
      </c>
      <c r="G14" s="143" t="str">
        <f>IF(EVALUACION!H20="","",EVALUACION!H20)</f>
        <v>Fortalecimiento insuficiente; productos rechazados o que deban corregirse; uso ineficaz de las actividades y recursos.</v>
      </c>
      <c r="H14" s="143">
        <f>IF(EVALUACION!I20="","",EVALUACION!I20)</f>
        <v>3</v>
      </c>
      <c r="I14" s="143">
        <f>IF(EVALUACION!J20="","",EVALUACION!J20)</f>
        <v>4</v>
      </c>
      <c r="J14" s="143">
        <f>IF(EVALUACION!K20="","",EVALUACION!K20)</f>
        <v>7</v>
      </c>
      <c r="K14" s="144" t="str">
        <f>IF(EVALUACION!L20="","",EVALUACION!L20)</f>
        <v>ALTO</v>
      </c>
      <c r="L14" s="143" t="s">
        <v>198</v>
      </c>
      <c r="M14" s="144" t="s">
        <v>197</v>
      </c>
      <c r="N14" s="145" t="str">
        <f>IF('EVALUACION CON CONTROLES'!G19="","",'EVALUACION CON CONTROLES'!G19)</f>
        <v>Contrastar diagnóstico individual, contenidos, metodología, intensidad, perfiles y productos con el anexo. La supervisión y su apoyo efectuarán seguimiento con acompañamiento técnico de Comunicaciones y Prensa, según funciones y designación. Registrar percepciones y compararlas con obligaciones y evidencias: son alertas, no prueba única de incumplimiento. Documentar diferencias verificables y exigir corrección; identificar y gestionar apoyo técnico si la capacidad disponible resulta insuficiente.</v>
      </c>
      <c r="O14" s="143">
        <f>IF('EVALUACION CON CONTROLES'!I19="","",'EVALUACION CON CONTROLES'!I19)</f>
        <v>2</v>
      </c>
      <c r="P14" s="143">
        <f>IF('EVALUACION CON CONTROLES'!J19="","",'EVALUACION CON CONTROLES'!J19)</f>
        <v>4</v>
      </c>
      <c r="Q14" s="143">
        <f>IF('EVALUACION CON CONTROLES'!K19="","",'EVALUACION CON CONTROLES'!K19)</f>
        <v>6</v>
      </c>
      <c r="R14" s="144" t="str">
        <f>IF('EVALUACION CON CONTROLES'!L19="","",'EVALUACION CON CONTROLES'!L19)</f>
        <v>ALTO</v>
      </c>
      <c r="S14" s="143" t="str">
        <f>IF('EVALUACION CON CONTROLES'!M19="","",'EVALUACION CON CONTROLES'!M19)</f>
        <v>No, por sí solo</v>
      </c>
      <c r="T14" s="143" t="str">
        <f>IF('EVALUACION CON CONTROLES'!N19="","",'EVALUACION CON CONTROLES'!N19)</f>
        <v>Contratista: calidad; supervisión y apoyo, con acompañamiento técnico de Comunicaciones y Prensa según funciones y designación.</v>
      </c>
      <c r="U14" s="143" t="str">
        <f>IF('EVALUACION CON CONTROLES'!O19="","",'EVALUACION CON CONTROLES'!O19)</f>
        <v>Diagnóstico y preparación metodológica</v>
      </c>
      <c r="V14" s="143" t="str">
        <f>IF('EVALUACION CON CONTROLES'!P19="","",'EVALUACION CON CONTROLES'!P19)</f>
        <v>Aceptación de productos y correcciones</v>
      </c>
      <c r="W14" s="143" t="str">
        <f>IF('EVALUACION CON CONTROLES'!Q19="","",'EVALUACION CON CONTROLES'!Q19)</f>
        <v>Contraste diagnóstico–actividad–producto; revisión técnica y observaciones documentadas; satisfacción como alerta.</v>
      </c>
      <c r="X14" s="146" t="str">
        <f>IF('EVALUACION CON CONTROLES'!R19="","",'EVALUACION CON CONTROLES'!R19)</f>
        <v>En cada actividad y entrega de producto</v>
      </c>
    </row>
    <row r="15" spans="1:24" ht="358.5" customHeight="1" x14ac:dyDescent="0.2">
      <c r="A15" s="121"/>
      <c r="B15" s="142">
        <v>5</v>
      </c>
      <c r="C15" s="143" t="str">
        <f>IF('EVALUACION CON CONTROLES'!C20="","",'EVALUACION CON CONTROLES'!C20)</f>
        <v>Indisponibilidad o insuficiencia del personal requerido para atender los perfiles, actividades y cobertura establecidos en el anexo técnico.</v>
      </c>
      <c r="D15" s="144" t="str">
        <f>IF('EVALUACION CON CONTROLES'!B20="","",'EVALUACION CON CONTROLES'!B20)</f>
        <v>EJECUCIÓN</v>
      </c>
      <c r="E15" s="144" t="str">
        <f>IF(C15="","",VLOOKUP(C15,'IDENTIFICACION Y ANALISIS'!$B$19:$F$61,3,FALSE))</f>
        <v>Especifico</v>
      </c>
      <c r="F15" s="144" t="str">
        <f>IF(C15="","",VLOOKUP(C15,'IDENTIFICACION Y ANALISIS'!$B$19:$F$61,4,FALSE))</f>
        <v>Externo</v>
      </c>
      <c r="G15" s="143" t="str">
        <f>IF(EVALUACION!H21="","",EVALUACION!H21)</f>
        <v>Cancelación o ejecución deficiente de actividades; menor cobertura o retrasos en la asistencia a los medios.</v>
      </c>
      <c r="H15" s="143">
        <f>IF(EVALUACION!I21="","",EVALUACION!I21)</f>
        <v>2</v>
      </c>
      <c r="I15" s="143">
        <f>IF(EVALUACION!J21="","",EVALUACION!J21)</f>
        <v>3</v>
      </c>
      <c r="J15" s="143">
        <f>IF(EVALUACION!K21="","",EVALUACION!K21)</f>
        <v>5</v>
      </c>
      <c r="K15" s="144" t="str">
        <f>IF(EVALUACION!L21="","",EVALUACION!L21)</f>
        <v>MEDIO</v>
      </c>
      <c r="L15" s="143" t="s">
        <v>198</v>
      </c>
      <c r="M15" s="144" t="s">
        <v>197</v>
      </c>
      <c r="N15" s="145" t="str">
        <f>IF('EVALUACION CON CONTROLES'!G20="","",'EVALUACION CON CONTROLES'!G20)</f>
        <v>Verificar perfiles, disponibilidad y cobertura del equipo exigido; concertar asistencias según necesidades y agendas de cada medio, en modalidades permitidas por el anexo. El apoyo a la supervisión comprobará la realización efectiva contrastando programación, personal, participación y resultados con los soportes exigidos. Documentar inconsistencias y requerir aclaración o corrección antes de aceptar. Gestionar sustituciones conforme al anexo, sin coadministrar relaciones laborales.</v>
      </c>
      <c r="O15" s="143">
        <f>IF('EVALUACION CON CONTROLES'!I20="","",'EVALUACION CON CONTROLES'!I20)</f>
        <v>2</v>
      </c>
      <c r="P15" s="143">
        <f>IF('EVALUACION CON CONTROLES'!J20="","",'EVALUACION CON CONTROLES'!J20)</f>
        <v>3</v>
      </c>
      <c r="Q15" s="143">
        <f>IF('EVALUACION CON CONTROLES'!K20="","",'EVALUACION CON CONTROLES'!K20)</f>
        <v>5</v>
      </c>
      <c r="R15" s="144" t="str">
        <f>IF('EVALUACION CON CONTROLES'!L20="","",'EVALUACION CON CONTROLES'!L20)</f>
        <v>MEDIO</v>
      </c>
      <c r="S15" s="143" t="str">
        <f>IF('EVALUACION CON CONTROLES'!M20="","",'EVALUACION CON CONTROLES'!M20)</f>
        <v>No, por sí solo</v>
      </c>
      <c r="T15" s="143" t="str">
        <f>IF('EVALUACION CON CONTROLES'!N20="","",'EVALUACION CON CONTROLES'!N20)</f>
        <v>Contratista: personal y soportes; supervisión y apoyo: verificación de perfiles, cobertura y ejecución efectiva.</v>
      </c>
      <c r="U15" s="143" t="str">
        <f>IF('EVALUACION CON CONTROLES'!O20="","",'EVALUACION CON CONTROLES'!O20)</f>
        <v>Preparación del equipo de trabajo</v>
      </c>
      <c r="V15" s="143" t="str">
        <f>IF('EVALUACION CON CONTROLES'!P20="","",'EVALUACION CON CONTROLES'!P20)</f>
        <v>Última actividad que requiera personal</v>
      </c>
      <c r="W15" s="143" t="str">
        <f>IF('EVALUACION CON CONTROLES'!Q20="","",'EVALUACION CON CONTROLES'!Q20)</f>
        <v>Programación, perfiles y evidencias de realización de asistencias conforme al anexo.</v>
      </c>
      <c r="X15" s="146" t="str">
        <f>IF('EVALUACION CON CONTROLES'!R20="","",'EVALUACION CON CONTROLES'!R20)</f>
        <v>Antes de cada actividad y en informes</v>
      </c>
    </row>
    <row r="16" spans="1:24" ht="370.35" customHeight="1" x14ac:dyDescent="0.2">
      <c r="A16" s="121"/>
      <c r="B16" s="142">
        <v>6</v>
      </c>
      <c r="C16" s="143" t="str">
        <f>IF('EVALUACION CON CONTROLES'!C21="","",'EVALUACION CON CONTROLES'!C21)</f>
        <v>Adquisición de herramientas sin pertinencia frente al diagnóstico o sin cumplir especificaciones, actualización requerida, control de precios, impuestos y límites presupuestales previstos.</v>
      </c>
      <c r="D16" s="144" t="str">
        <f>IF('EVALUACION CON CONTROLES'!B21="","",'EVALUACION CON CONTROLES'!B21)</f>
        <v>EJECUCIÓN</v>
      </c>
      <c r="E16" s="144" t="str">
        <f>IF(C16="","",VLOOKUP(C16,'IDENTIFICACION Y ANALISIS'!$B$19:$F$61,3,FALSE))</f>
        <v>Especifico</v>
      </c>
      <c r="F16" s="144" t="str">
        <f>IF(C16="","",VLOOKUP(C16,'IDENTIFICACION Y ANALISIS'!$B$19:$F$61,4,FALSE))</f>
        <v>Externo</v>
      </c>
      <c r="G16" s="143" t="str">
        <f>IF(EVALUACION!H22="","",EVALUACION!H22)</f>
        <v>Sobrecostos, agotamiento de la bolsa sin alcanzar la dotación prevista, bienes no pertinentes y dificultades para reconocer, legalizar o formalizar las adquisiciones.</v>
      </c>
      <c r="H16" s="143">
        <f>IF(EVALUACION!I22="","",EVALUACION!I22)</f>
        <v>3</v>
      </c>
      <c r="I16" s="143">
        <f>IF(EVALUACION!J22="","",EVALUACION!J22)</f>
        <v>4</v>
      </c>
      <c r="J16" s="143">
        <f>IF(EVALUACION!K22="","",EVALUACION!K22)</f>
        <v>7</v>
      </c>
      <c r="K16" s="144" t="str">
        <f>IF(EVALUACION!L22="","",EVALUACION!L22)</f>
        <v>ALTO</v>
      </c>
      <c r="L16" s="143" t="s">
        <v>202</v>
      </c>
      <c r="M16" s="144" t="s">
        <v>197</v>
      </c>
      <c r="N16" s="145" t="str">
        <f>IF('EVALUACION CON CONTROLES'!G21="","",'EVALUACION CON CONTROLES'!G21)</f>
        <v>Sustentar ficha en diagnóstico y conformidad del medio. Anexar 3 cotizaciones vigentes independientes y comparables; la excepción documentada exige 2 y fuente verificable adicional. Comparar costo total, impuestos, entrega, instalación, garantía y saldo; verificar actualización y compatibilidad. El apoyo revisa soportes y emite verificación; comprar solo con viabilidad expresa del Comité Técnico. Aplicar criterio de menor costo total conforme y justificar excepciones. Socializar impuestos y descuentos según el anexo.</v>
      </c>
      <c r="O16" s="143">
        <f>IF('EVALUACION CON CONTROLES'!I21="","",'EVALUACION CON CONTROLES'!I21)</f>
        <v>2</v>
      </c>
      <c r="P16" s="143">
        <f>IF('EVALUACION CON CONTROLES'!J21="","",'EVALUACION CON CONTROLES'!J21)</f>
        <v>4</v>
      </c>
      <c r="Q16" s="143">
        <f>IF('EVALUACION CON CONTROLES'!K21="","",'EVALUACION CON CONTROLES'!K21)</f>
        <v>6</v>
      </c>
      <c r="R16" s="144" t="str">
        <f>IF('EVALUACION CON CONTROLES'!L21="","",'EVALUACION CON CONTROLES'!L21)</f>
        <v>ALTO</v>
      </c>
      <c r="S16" s="143" t="str">
        <f>IF('EVALUACION CON CONTROLES'!M21="","",'EVALUACION CON CONTROLES'!M21)</f>
        <v>No, por sí solo</v>
      </c>
      <c r="T16" s="143" t="str">
        <f>IF('EVALUACION CON CONTROLES'!N21="","",'EVALUACION CON CONTROLES'!N21)</f>
        <v>Contratista: ficha y consultas; apoyo: verificación; Comité Técnico: viabilidad; supervisión y almacén: competencias respectivas.</v>
      </c>
      <c r="U16" s="143" t="str">
        <f>IF('EVALUACION CON CONTROLES'!O21="","",'EVALUACION CON CONTROLES'!O21)</f>
        <v>Diagnóstico y preparación de cada compra</v>
      </c>
      <c r="V16" s="143" t="str">
        <f>IF('EVALUACION CON CONTROLES'!P21="","",'EVALUACION CON CONTROLES'!P21)</f>
        <v>Legalización de la adquisición</v>
      </c>
      <c r="W16" s="143" t="str">
        <f>IF('EVALUACION CON CONTROLES'!Q21="","",'EVALUACION CON CONTROLES'!Q21)</f>
        <v>Fichas, fuentes, cotizaciones, comparativo total, concepto, acta de viabilidad y saldo por medio.</v>
      </c>
      <c r="X16" s="146" t="str">
        <f>IF('EVALUACION CON CONTROLES'!R21="","",'EVALUACION CON CONTROLES'!R21)</f>
        <v>Antes de cada compra y en su legalización</v>
      </c>
    </row>
    <row r="17" spans="1:24" ht="370.35" customHeight="1" x14ac:dyDescent="0.2">
      <c r="A17" s="121"/>
      <c r="B17" s="142">
        <v>7</v>
      </c>
      <c r="C17" s="143" t="str">
        <f>IF('EVALUACION CON CONTROLES'!C22="","",'EVALUACION CON CONTROLES'!C22)</f>
        <v>Entrega de herramientas tecnológicas defectuosas, usadas o que no cumplan calidad, compatibilidad o funcionamiento exigidos.</v>
      </c>
      <c r="D17" s="144" t="str">
        <f>IF('EVALUACION CON CONTROLES'!B22="","",'EVALUACION CON CONTROLES'!B22)</f>
        <v>EJECUCIÓN</v>
      </c>
      <c r="E17" s="144" t="str">
        <f>IF(C17="","",VLOOKUP(C17,'IDENTIFICACION Y ANALISIS'!$B$19:$F$61,3,FALSE))</f>
        <v>Especifico</v>
      </c>
      <c r="F17" s="144" t="str">
        <f>IF(C17="","",VLOOKUP(C17,'IDENTIFICACION Y ANALISIS'!$B$19:$F$61,4,FALSE))</f>
        <v>Externo</v>
      </c>
      <c r="G17" s="143" t="str">
        <f>IF(EVALUACION!H23="","",EVALUACION!H23)</f>
        <v>Equipos inutilizables o desempeño insuficiente; retraso en su uso y necesidad de reparación o reposición.</v>
      </c>
      <c r="H17" s="143">
        <f>IF(EVALUACION!I23="","",EVALUACION!I23)</f>
        <v>2</v>
      </c>
      <c r="I17" s="143">
        <f>IF(EVALUACION!J23="","",EVALUACION!J23)</f>
        <v>3</v>
      </c>
      <c r="J17" s="143">
        <f>IF(EVALUACION!K23="","",EVALUACION!K23)</f>
        <v>5</v>
      </c>
      <c r="K17" s="144" t="str">
        <f>IF(EVALUACION!L23="","",EVALUACION!L23)</f>
        <v>MEDIO</v>
      </c>
      <c r="L17" s="143" t="s">
        <v>198</v>
      </c>
      <c r="M17" s="144" t="s">
        <v>197</v>
      </c>
      <c r="N17" s="145" t="str">
        <f>IF('EVALUACION CON CONTROLES'!G22="","",'EVALUACION CON CONTROLES'!G22)</f>
        <v>Verificar bienes nuevos y conformes con ficha y especificaciones aprobadas, actualización requerida, compatibilidad y funcionamiento. Registrar pruebas y recibo; entregar garantías y mecanismos de reparación o reposición. Rechazar bienes no conformes y verificar su corrección. Comprobar el amparo de calidad de bienes exigido y gestionar su aplicación cuando proceda; distinguirlo de la garantía comercial. La pertinencia se verifica desde el diagnóstico y la selección de compra (R6).</v>
      </c>
      <c r="O17" s="143">
        <f>IF('EVALUACION CON CONTROLES'!I22="","",'EVALUACION CON CONTROLES'!I22)</f>
        <v>2</v>
      </c>
      <c r="P17" s="143">
        <f>IF('EVALUACION CON CONTROLES'!J22="","",'EVALUACION CON CONTROLES'!J22)</f>
        <v>3</v>
      </c>
      <c r="Q17" s="143">
        <f>IF('EVALUACION CON CONTROLES'!K22="","",'EVALUACION CON CONTROLES'!K22)</f>
        <v>5</v>
      </c>
      <c r="R17" s="144" t="str">
        <f>IF('EVALUACION CON CONTROLES'!L22="","",'EVALUACION CON CONTROLES'!L22)</f>
        <v>MEDIO</v>
      </c>
      <c r="S17" s="143" t="str">
        <f>IF('EVALUACION CON CONTROLES'!M22="","",'EVALUACION CON CONTROLES'!M22)</f>
        <v>No, por sí solo</v>
      </c>
      <c r="T17" s="143" t="str">
        <f>IF('EVALUACION CON CONTROLES'!N22="","",'EVALUACION CON CONTROLES'!N22)</f>
        <v>Contratista: entrega y garantía; supervisión y apoyo técnico: verificación de conformidad.</v>
      </c>
      <c r="U17" s="143" t="str">
        <f>IF('EVALUACION CON CONTROLES'!O22="","",'EVALUACION CON CONTROLES'!O22)</f>
        <v>Preparación y recepción de la dotación</v>
      </c>
      <c r="V17" s="143" t="str">
        <f>IF('EVALUACION CON CONTROLES'!P22="","",'EVALUACION CON CONTROLES'!P22)</f>
        <v>Cierre de verificaciones y atención de defectos, dentro de las obligaciones y garantías aplicables</v>
      </c>
      <c r="W17" s="143" t="str">
        <f>IF('EVALUACION CON CONTROLES'!Q22="","",'EVALUACION CON CONTROLES'!Q22)</f>
        <v>Actas de pruebas y recibo, garantías, reportes de fallas y constancias de reparación o reposición.</v>
      </c>
      <c r="X17" s="146" t="str">
        <f>IF('EVALUACION CON CONTROLES'!R22="","",'EVALUACION CON CONTROLES'!R22)</f>
        <v>En cada entrega y ante reportes de falla</v>
      </c>
    </row>
    <row r="18" spans="1:24" ht="358.5" customHeight="1" x14ac:dyDescent="0.2">
      <c r="A18" s="121"/>
      <c r="B18" s="142">
        <v>8</v>
      </c>
      <c r="C18" s="143" t="str">
        <f>IF('EVALUACION CON CONTROLES'!C23="","",'EVALUACION CON CONTROLES'!C23)</f>
        <v>Manejo inadecuado de inventarios, registros, facturación y soportes que impida identificar, formalizar y hacer seguimiento a bienes y demás entregables.</v>
      </c>
      <c r="D18" s="144" t="str">
        <f>IF('EVALUACION CON CONTROLES'!B23="","",'EVALUACION CON CONTROLES'!B23)</f>
        <v>EJECUCIÓN</v>
      </c>
      <c r="E18" s="144" t="str">
        <f>IF(C18="","",VLOOKUP(C18,'IDENTIFICACION Y ANALISIS'!$B$19:$F$61,3,FALSE))</f>
        <v>Especifico</v>
      </c>
      <c r="F18" s="144" t="str">
        <f>IF(C18="","",VLOOKUP(C18,'IDENTIFICACION Y ANALISIS'!$B$19:$F$61,4,FALSE))</f>
        <v>Externo</v>
      </c>
      <c r="G18" s="143" t="str">
        <f>IF(EVALUACION!H24="","",EVALUACION!H24)</f>
        <v>Confusión sobre bienes y entregables; inconsistencias entre aprobaciones, facturas y almacén; demoras en entrega o comodato cuando aplique y dificultad para verificar ejecución y garantías.</v>
      </c>
      <c r="H18" s="143">
        <f>IF(EVALUACION!I24="","",EVALUACION!I24)</f>
        <v>3</v>
      </c>
      <c r="I18" s="143">
        <f>IF(EVALUACION!J24="","",EVALUACION!J24)</f>
        <v>4</v>
      </c>
      <c r="J18" s="143">
        <f>IF(EVALUACION!K24="","",EVALUACION!K24)</f>
        <v>7</v>
      </c>
      <c r="K18" s="144" t="str">
        <f>IF(EVALUACION!L24="","",EVALUACION!L24)</f>
        <v>ALTO</v>
      </c>
      <c r="L18" s="143" t="s">
        <v>202</v>
      </c>
      <c r="M18" s="144" t="s">
        <v>197</v>
      </c>
      <c r="N18" s="145" t="str">
        <f>IF('EVALUACION CON CONTROLES'!G23="","",'EVALUACION CON CONTROLES'!G23)</f>
        <v>Mantener expediente por medio: diagnóstico, ficha, cotizaciones, comparativo, verificación, acta de Comité, factura, almacén, garantía y entrega. Relacionar referencias y seriales cuando correspondan; conciliar aprobación, costo e impuestos, bien, receptor y documentos de entrega o comodato cuando aplique. Verificar también soportes efectivos de asistencias y otros productos. Corregir diferencias oportunamente, registrar novedades y respaldar el expediente con instrumentos existentes.</v>
      </c>
      <c r="O18" s="143">
        <f>IF('EVALUACION CON CONTROLES'!I23="","",'EVALUACION CON CONTROLES'!I23)</f>
        <v>2</v>
      </c>
      <c r="P18" s="143">
        <f>IF('EVALUACION CON CONTROLES'!J23="","",'EVALUACION CON CONTROLES'!J23)</f>
        <v>4</v>
      </c>
      <c r="Q18" s="143">
        <f>IF('EVALUACION CON CONTROLES'!K23="","",'EVALUACION CON CONTROLES'!K23)</f>
        <v>6</v>
      </c>
      <c r="R18" s="144" t="str">
        <f>IF('EVALUACION CON CONTROLES'!L23="","",'EVALUACION CON CONTROLES'!L23)</f>
        <v>ALTO</v>
      </c>
      <c r="S18" s="143" t="str">
        <f>IF('EVALUACION CON CONTROLES'!M23="","",'EVALUACION CON CONTROLES'!M23)</f>
        <v>No, por sí solo</v>
      </c>
      <c r="T18" s="143" t="str">
        <f>IF('EVALUACION CON CONTROLES'!N23="","",'EVALUACION CON CONTROLES'!N23)</f>
        <v>Contratista: registros y soportes; supervisión y almacén FDL Suba: conciliación y verificación.</v>
      </c>
      <c r="U18" s="143" t="str">
        <f>IF('EVALUACION CON CONTROLES'!O23="","",'EVALUACION CON CONTROLES'!O23)</f>
        <v>Primer registro de adquisición o producto</v>
      </c>
      <c r="V18" s="143" t="str">
        <f>IF('EVALUACION CON CONTROLES'!P23="","",'EVALUACION CON CONTROLES'!P23)</f>
        <v>Entrega del expediente y conciliación final</v>
      </c>
      <c r="W18" s="143" t="str">
        <f>IF('EVALUACION CON CONTROLES'!Q23="","",'EVALUACION CON CONTROLES'!Q23)</f>
        <v>Conciliación aprobación–factura–almacén–entrega; soportes de asistencias y expediente individual.</v>
      </c>
      <c r="X18" s="146" t="str">
        <f>IF('EVALUACION CON CONTROLES'!R23="","",'EVALUACION CON CONTROLES'!R23)</f>
        <v>En cada movimiento o entrega y mensualmente</v>
      </c>
    </row>
    <row r="19" spans="1:24" ht="322.89999999999998" customHeight="1" x14ac:dyDescent="0.2">
      <c r="A19" s="121"/>
      <c r="B19" s="142">
        <v>9</v>
      </c>
      <c r="C19" s="143" t="str">
        <f>IF('EVALUACION CON CONTROLES'!C24="","",'EVALUACION CON CONTROLES'!C24)</f>
        <v>Ejecución o reconocimiento de divulgación sin las autorizaciones, evidencias o condiciones de reconocimiento previstas.</v>
      </c>
      <c r="D19" s="144" t="str">
        <f>IF('EVALUACION CON CONTROLES'!B24="","",'EVALUACION CON CONTROLES'!B24)</f>
        <v>EJECUCIÓN</v>
      </c>
      <c r="E19" s="144" t="str">
        <f>IF(C19="","",VLOOKUP(C19,'IDENTIFICACION Y ANALISIS'!$B$19:$F$61,3,FALSE))</f>
        <v>Especifico</v>
      </c>
      <c r="F19" s="144" t="str">
        <f>IF(C19="","",VLOOKUP(C19,'IDENTIFICACION Y ANALISIS'!$B$19:$F$61,4,FALSE))</f>
        <v>Externo</v>
      </c>
      <c r="G19" s="143" t="str">
        <f>IF(EVALUACION!H25="","",EVALUACION!H25)</f>
        <v>Reconocimientos improcedentes; divulgación no verificable o incumplimiento de los productos y condiciones contratadas.</v>
      </c>
      <c r="H19" s="143">
        <f>IF(EVALUACION!I25="","",EVALUACION!I25)</f>
        <v>2</v>
      </c>
      <c r="I19" s="143">
        <f>IF(EVALUACION!J25="","",EVALUACION!J25)</f>
        <v>3</v>
      </c>
      <c r="J19" s="143">
        <f>IF(EVALUACION!K25="","",EVALUACION!K25)</f>
        <v>5</v>
      </c>
      <c r="K19" s="144" t="str">
        <f>IF(EVALUACION!L25="","",EVALUACION!L25)</f>
        <v>MEDIO</v>
      </c>
      <c r="L19" s="143" t="s">
        <v>202</v>
      </c>
      <c r="M19" s="144" t="s">
        <v>197</v>
      </c>
      <c r="N19" s="145" t="str">
        <f>IF('EVALUACION CON CONTROLES'!G24="","",'EVALUACION CON CONTROLES'!G24)</f>
        <v>Aplicar el plan de medios y ficha u orden previa con alcance, precio, impuestos, saldo y evidencias confirmados por escrito. Exigir validación de Prensa y Comunicaciones, revisión del apoyo y aprobación competente; elevar al Comité los casos previstos en el anexo. Contrastar ejecución y soportes antes de reconocer; no aceptar órdenes verbales o retroactivas. Aplicar valores de referencia y condición tributaria; explicar valores y descuentos al medio y documentar aclaraciones.</v>
      </c>
      <c r="O19" s="143">
        <f>IF('EVALUACION CON CONTROLES'!I24="","",'EVALUACION CON CONTROLES'!I24)</f>
        <v>2</v>
      </c>
      <c r="P19" s="143">
        <f>IF('EVALUACION CON CONTROLES'!J24="","",'EVALUACION CON CONTROLES'!J24)</f>
        <v>3</v>
      </c>
      <c r="Q19" s="143">
        <f>IF('EVALUACION CON CONTROLES'!K24="","",'EVALUACION CON CONTROLES'!K24)</f>
        <v>5</v>
      </c>
      <c r="R19" s="144" t="str">
        <f>IF('EVALUACION CON CONTROLES'!L24="","",'EVALUACION CON CONTROLES'!L24)</f>
        <v>MEDIO</v>
      </c>
      <c r="S19" s="143" t="str">
        <f>IF('EVALUACION CON CONTROLES'!M24="","",'EVALUACION CON CONTROLES'!M24)</f>
        <v>No, por sí solo</v>
      </c>
      <c r="T19" s="143" t="str">
        <f>IF('EVALUACION CON CONTROLES'!N24="","",'EVALUACION CON CONTROLES'!N24)</f>
        <v>Contratista: ejecución y soportes; Prensa y Comunicaciones: validación técnica; apoyo y supervisor: revisión y aprobación; Comité: casos del anexo.</v>
      </c>
      <c r="U19" s="143" t="str">
        <f>IF('EVALUACION CON CONTROLES'!O24="","",'EVALUACION CON CONTROLES'!O24)</f>
        <v>Preparación de cada actividad de divulgación</v>
      </c>
      <c r="V19" s="143" t="str">
        <f>IF('EVALUACION CON CONTROLES'!P24="","",'EVALUACION CON CONTROLES'!P24)</f>
        <v>Verificación de soportes para reconocimiento</v>
      </c>
      <c r="W19" s="143" t="str">
        <f>IF('EVALUACION CON CONTROLES'!Q24="","",'EVALUACION CON CONTROLES'!Q24)</f>
        <v>Plan, órdenes y validaciones previas; valores de referencia, impuestos, soportes y saldo por medio.</v>
      </c>
      <c r="X19" s="146" t="str">
        <f>IF('EVALUACION CON CONTROLES'!R24="","",'EVALUACION CON CONTROLES'!R24)</f>
        <v>En cada actividad y reconocimiento</v>
      </c>
    </row>
    <row r="20" spans="1:24" ht="382.35" customHeight="1" x14ac:dyDescent="0.2">
      <c r="A20" s="121"/>
      <c r="B20" s="142">
        <v>10</v>
      </c>
      <c r="C20" s="143" t="str">
        <f>IF('EVALUACION CON CONTROLES'!C25="","",'EVALUACION CON CONTROLES'!C25)</f>
        <v>Daños a participantes, terceros o bienes ajenos durante actividades, visitas o asistencias técnicas del contrato.</v>
      </c>
      <c r="D20" s="144" t="str">
        <f>IF('EVALUACION CON CONTROLES'!B25="","",'EVALUACION CON CONTROLES'!B25)</f>
        <v>EJECUCIÓN</v>
      </c>
      <c r="E20" s="144" t="str">
        <f>IF(C20="","",VLOOKUP(C20,'IDENTIFICACION Y ANALISIS'!$B$19:$F$61,3,FALSE))</f>
        <v>Especifico</v>
      </c>
      <c r="F20" s="144" t="str">
        <f>IF(C20="","",VLOOKUP(C20,'IDENTIFICACION Y ANALISIS'!$B$19:$F$61,4,FALSE))</f>
        <v>Externo</v>
      </c>
      <c r="G20" s="143" t="str">
        <f>IF(EVALUACION!H26="","",EVALUACION!H26)</f>
        <v>Lesiones o daños materiales; suspensión de actividades y posibles reclamaciones.</v>
      </c>
      <c r="H20" s="143">
        <f>IF(EVALUACION!I26="","",EVALUACION!I26)</f>
        <v>2</v>
      </c>
      <c r="I20" s="143">
        <f>IF(EVALUACION!J26="","",EVALUACION!J26)</f>
        <v>4</v>
      </c>
      <c r="J20" s="143">
        <f>IF(EVALUACION!K26="","",EVALUACION!K26)</f>
        <v>6</v>
      </c>
      <c r="K20" s="144" t="str">
        <f>IF(EVALUACION!L26="","",EVALUACION!L26)</f>
        <v>ALTO</v>
      </c>
      <c r="L20" s="143" t="s">
        <v>198</v>
      </c>
      <c r="M20" s="144" t="s">
        <v>197</v>
      </c>
      <c r="N20" s="145" t="str">
        <f>IF('EVALUACION CON CONTROLES'!G25="","",'EVALUACION CON CONTROLES'!G25)</f>
        <v>Verificar seguridad de espacios, equipos, visitas y actividades antes de ejecutarlas; coordinar prevención y atención con responsables del lugar. Registrar novedades y medidas inmediatas. Comprobar seguro RCE exigido en los estudios previos, vigencia y alcance de coberturas; documentar eventos y tramitar reclamación cuando proceda. Probabilidad improbable; impacto mayor por posible lesión o daño relevante. La póliza transfiere consecuencias económicas cubiertas, no evita el accidente ni reduce automáticamente su gravedad.</v>
      </c>
      <c r="O20" s="143">
        <f>IF('EVALUACION CON CONTROLES'!I25="","",'EVALUACION CON CONTROLES'!I25)</f>
        <v>2</v>
      </c>
      <c r="P20" s="143">
        <f>IF('EVALUACION CON CONTROLES'!J25="","",'EVALUACION CON CONTROLES'!J25)</f>
        <v>4</v>
      </c>
      <c r="Q20" s="143">
        <f>IF('EVALUACION CON CONTROLES'!K25="","",'EVALUACION CON CONTROLES'!K25)</f>
        <v>6</v>
      </c>
      <c r="R20" s="144" t="str">
        <f>IF('EVALUACION CON CONTROLES'!L25="","",'EVALUACION CON CONTROLES'!L25)</f>
        <v>ALTO</v>
      </c>
      <c r="S20" s="143" t="str">
        <f>IF('EVALUACION CON CONTROLES'!M25="","",'EVALUACION CON CONTROLES'!M25)</f>
        <v>No, por sí solo</v>
      </c>
      <c r="T20" s="143" t="str">
        <f>IF('EVALUACION CON CONTROLES'!N25="","",'EVALUACION CON CONTROLES'!N25)</f>
        <v>Contratista: prevención y atención; supervisión: seguimiento y verificación documental.</v>
      </c>
      <c r="U20" s="143" t="str">
        <f>IF('EVALUACION CON CONTROLES'!O25="","",'EVALUACION CON CONTROLES'!O25)</f>
        <v>Preparación de espacios y actividades</v>
      </c>
      <c r="V20" s="143" t="str">
        <f>IF('EVALUACION CON CONTROLES'!P25="","",'EVALUACION CON CONTROLES'!P25)</f>
        <v>Terminación de actividades y gestión de incidentes</v>
      </c>
      <c r="W20" s="143" t="str">
        <f>IF('EVALUACION CON CONTROLES'!Q25="","",'EVALUACION CON CONTROLES'!Q25)</f>
        <v>Listas de verificación de seguridad, reporte de incidentes y seguimiento a acciones.</v>
      </c>
      <c r="X20" s="146" t="str">
        <f>IF('EVALUACION CON CONTROLES'!R25="","",'EVALUACION CON CONTROLES'!R25)</f>
        <v>Antes de cada actividad y ante incidentes</v>
      </c>
    </row>
    <row r="21" spans="1:24" ht="263.45" customHeight="1" x14ac:dyDescent="0.2">
      <c r="A21" s="121"/>
      <c r="B21" s="142">
        <v>11</v>
      </c>
      <c r="C21" s="143" t="str">
        <f>IF('EVALUACION CON CONTROLES'!C26="","",'EVALUACION CON CONTROLES'!C26)</f>
        <v>Pérdida, divulgación indebida o tratamiento no autorizado de información y datos recogidos durante la ejecución.</v>
      </c>
      <c r="D21" s="144" t="str">
        <f>IF('EVALUACION CON CONTROLES'!B26="","",'EVALUACION CON CONTROLES'!B26)</f>
        <v>EJECUCIÓN</v>
      </c>
      <c r="E21" s="144" t="str">
        <f>IF(C21="","",VLOOKUP(C21,'IDENTIFICACION Y ANALISIS'!$B$19:$F$61,3,FALSE))</f>
        <v>Especifico</v>
      </c>
      <c r="F21" s="144" t="str">
        <f>IF(C21="","",VLOOKUP(C21,'IDENTIFICACION Y ANALISIS'!$B$19:$F$61,4,FALSE))</f>
        <v>Externo</v>
      </c>
      <c r="G21" s="143" t="str">
        <f>IF(EVALUACION!H27="","",EVALUACION!H27)</f>
        <v>Pérdida de soportes; afectación de participantes o medios; reclamaciones y dificultades para acreditar la ejecución.</v>
      </c>
      <c r="H21" s="143">
        <f>IF(EVALUACION!I27="","",EVALUACION!I27)</f>
        <v>2</v>
      </c>
      <c r="I21" s="143">
        <f>IF(EVALUACION!J27="","",EVALUACION!J27)</f>
        <v>3</v>
      </c>
      <c r="J21" s="143">
        <f>IF(EVALUACION!K27="","",EVALUACION!K27)</f>
        <v>5</v>
      </c>
      <c r="K21" s="144" t="str">
        <f>IF(EVALUACION!L27="","",EVALUACION!L27)</f>
        <v>MEDIO</v>
      </c>
      <c r="L21" s="143" t="s">
        <v>202</v>
      </c>
      <c r="M21" s="144" t="s">
        <v>197</v>
      </c>
      <c r="N21" s="145" t="str">
        <f>IF('EVALUACION CON CONTROLES'!G26="","",'EVALUACION CON CONTROLES'!G26)</f>
        <v>Identificar datos e información necesarios y verificar permisos y autorizaciones exigibles según uso. Limitar acceso a responsables, respaldar soportes y asegurar canales de entrega, custodia y cierre del expediente. Registrar incidentes y gestionar recuperación, contención y notificación que corresponda. No presumir cobertura aseguradora sin verificar condiciones.</v>
      </c>
      <c r="O21" s="143">
        <f>IF('EVALUACION CON CONTROLES'!I26="","",'EVALUACION CON CONTROLES'!I26)</f>
        <v>2</v>
      </c>
      <c r="P21" s="143">
        <f>IF('EVALUACION CON CONTROLES'!J26="","",'EVALUACION CON CONTROLES'!J26)</f>
        <v>3</v>
      </c>
      <c r="Q21" s="143">
        <f>IF('EVALUACION CON CONTROLES'!K26="","",'EVALUACION CON CONTROLES'!K26)</f>
        <v>5</v>
      </c>
      <c r="R21" s="144" t="str">
        <f>IF('EVALUACION CON CONTROLES'!L26="","",'EVALUACION CON CONTROLES'!L26)</f>
        <v>MEDIO</v>
      </c>
      <c r="S21" s="143" t="str">
        <f>IF('EVALUACION CON CONTROLES'!M26="","",'EVALUACION CON CONTROLES'!M26)</f>
        <v>No, por sí solo</v>
      </c>
      <c r="T21" s="143" t="str">
        <f>IF('EVALUACION CON CONTROLES'!N26="","",'EVALUACION CON CONTROLES'!N26)</f>
        <v>Contratista: tratamiento y custodia; supervisión FDL Suba: seguimiento y recepción del expediente.</v>
      </c>
      <c r="U21" s="143" t="str">
        <f>IF('EVALUACION CON CONTROLES'!O26="","",'EVALUACION CON CONTROLES'!O26)</f>
        <v>Antes de recoger información</v>
      </c>
      <c r="V21" s="143" t="str">
        <f>IF('EVALUACION CON CONTROLES'!P26="","",'EVALUACION CON CONTROLES'!P26)</f>
        <v>Entrega y cierre de la custodia contractual, conforme a obligaciones aplicables</v>
      </c>
      <c r="W21" s="143" t="str">
        <f>IF('EVALUACION CON CONTROLES'!Q26="","",'EVALUACION CON CONTROLES'!Q26)</f>
        <v>Revisión de permisos, accesos, respaldos, entregas y reportes de incidentes.</v>
      </c>
      <c r="X21" s="146" t="str">
        <f>IF('EVALUACION CON CONTROLES'!R26="","",'EVALUACION CON CONTROLES'!R26)</f>
        <v>Mensual y ante recolección, entrega o incidente</v>
      </c>
    </row>
    <row r="22" spans="1:24" ht="378" hidden="1" customHeight="1" x14ac:dyDescent="0.2">
      <c r="B22" s="17"/>
      <c r="C22" s="19"/>
      <c r="D22" s="18"/>
      <c r="E22" s="18"/>
      <c r="F22" s="18"/>
      <c r="G22" s="19"/>
      <c r="H22" s="19"/>
      <c r="I22" s="19"/>
      <c r="J22" s="19"/>
      <c r="K22" s="18"/>
      <c r="L22" s="19"/>
      <c r="M22" s="18"/>
      <c r="N22" s="19"/>
      <c r="O22" s="19"/>
      <c r="P22" s="19"/>
      <c r="Q22" s="19"/>
      <c r="R22" s="18"/>
      <c r="S22" s="19"/>
      <c r="T22" s="19"/>
      <c r="U22" s="19"/>
      <c r="V22" s="19"/>
      <c r="W22" s="19"/>
      <c r="X22" s="20"/>
    </row>
    <row r="23" spans="1:24" ht="297.95" hidden="1" customHeight="1" x14ac:dyDescent="0.2">
      <c r="B23" s="17"/>
      <c r="C23" s="19"/>
      <c r="D23" s="18"/>
      <c r="E23" s="18"/>
      <c r="F23" s="18"/>
      <c r="G23" s="19"/>
      <c r="H23" s="19"/>
      <c r="I23" s="19"/>
      <c r="J23" s="19"/>
      <c r="K23" s="18"/>
      <c r="L23" s="19"/>
      <c r="M23" s="18"/>
      <c r="N23" s="19"/>
      <c r="O23" s="19"/>
      <c r="P23" s="19"/>
      <c r="Q23" s="19"/>
      <c r="R23" s="18"/>
      <c r="S23" s="19"/>
      <c r="T23" s="19"/>
      <c r="U23" s="19"/>
      <c r="V23" s="19"/>
      <c r="W23" s="19"/>
      <c r="X23" s="20"/>
    </row>
    <row r="24" spans="1:24" ht="278.10000000000002" hidden="1" customHeight="1" x14ac:dyDescent="0.2">
      <c r="B24" s="17"/>
      <c r="C24" s="19"/>
      <c r="D24" s="18"/>
      <c r="E24" s="18"/>
      <c r="F24" s="18"/>
      <c r="G24" s="19"/>
      <c r="H24" s="19"/>
      <c r="I24" s="19"/>
      <c r="J24" s="19"/>
      <c r="K24" s="18"/>
      <c r="L24" s="19"/>
      <c r="M24" s="18"/>
      <c r="N24" s="19"/>
      <c r="O24" s="19"/>
      <c r="P24" s="19"/>
      <c r="Q24" s="19"/>
      <c r="R24" s="18"/>
      <c r="S24" s="19"/>
      <c r="T24" s="19"/>
      <c r="U24" s="19"/>
      <c r="V24" s="19"/>
      <c r="W24" s="19"/>
      <c r="X24" s="20"/>
    </row>
    <row r="25" spans="1:24" ht="191.1" hidden="1" customHeight="1" x14ac:dyDescent="0.2">
      <c r="B25" s="17"/>
      <c r="C25" s="19"/>
      <c r="D25" s="18"/>
      <c r="E25" s="18"/>
      <c r="F25" s="18"/>
      <c r="G25" s="19"/>
      <c r="H25" s="19"/>
      <c r="I25" s="19"/>
      <c r="J25" s="19"/>
      <c r="K25" s="18"/>
      <c r="L25" s="19"/>
      <c r="M25" s="18"/>
      <c r="N25" s="19"/>
      <c r="O25" s="19"/>
      <c r="P25" s="19"/>
      <c r="Q25" s="19"/>
      <c r="R25" s="18"/>
      <c r="S25" s="19"/>
      <c r="T25" s="19"/>
      <c r="U25" s="19"/>
      <c r="V25" s="19"/>
      <c r="W25" s="19"/>
      <c r="X25" s="20"/>
    </row>
    <row r="26" spans="1:24" ht="180" hidden="1" customHeight="1" x14ac:dyDescent="0.2">
      <c r="B26" s="17"/>
      <c r="C26" s="19"/>
      <c r="D26" s="18"/>
      <c r="E26" s="18"/>
      <c r="F26" s="18"/>
      <c r="G26" s="19"/>
      <c r="H26" s="19"/>
      <c r="I26" s="19"/>
      <c r="J26" s="19"/>
      <c r="K26" s="18"/>
      <c r="L26" s="19"/>
      <c r="M26" s="18"/>
      <c r="N26" s="19"/>
      <c r="O26" s="19"/>
      <c r="P26" s="19"/>
      <c r="Q26" s="19"/>
      <c r="R26" s="18"/>
      <c r="S26" s="19"/>
      <c r="T26" s="19"/>
      <c r="U26" s="19"/>
      <c r="V26" s="19"/>
      <c r="W26" s="19"/>
      <c r="X26" s="20"/>
    </row>
    <row r="27" spans="1:24" ht="170.1" hidden="1" customHeight="1" x14ac:dyDescent="0.2">
      <c r="B27" s="17"/>
      <c r="C27" s="19"/>
      <c r="D27" s="18"/>
      <c r="E27" s="18"/>
      <c r="F27" s="18"/>
      <c r="G27" s="19"/>
      <c r="H27" s="19"/>
      <c r="I27" s="19"/>
      <c r="J27" s="19"/>
      <c r="K27" s="18"/>
      <c r="L27" s="19"/>
      <c r="M27" s="18"/>
      <c r="N27" s="19"/>
      <c r="O27" s="19"/>
      <c r="P27" s="19"/>
      <c r="Q27" s="19"/>
      <c r="R27" s="18"/>
      <c r="S27" s="19"/>
      <c r="T27" s="19"/>
      <c r="U27" s="19"/>
      <c r="V27" s="19"/>
      <c r="W27" s="19"/>
      <c r="X27" s="20"/>
    </row>
    <row r="28" spans="1:24" ht="106.5" hidden="1" customHeight="1" x14ac:dyDescent="0.2">
      <c r="B28" s="17"/>
      <c r="C28" s="19"/>
      <c r="D28" s="18"/>
      <c r="E28" s="18"/>
      <c r="F28" s="18"/>
      <c r="G28" s="19"/>
      <c r="H28" s="19"/>
      <c r="I28" s="19"/>
      <c r="J28" s="19"/>
      <c r="K28" s="18"/>
      <c r="L28" s="19"/>
      <c r="M28" s="18"/>
      <c r="N28" s="19"/>
      <c r="O28" s="19"/>
      <c r="P28" s="19"/>
      <c r="Q28" s="19"/>
      <c r="R28" s="18"/>
      <c r="S28" s="19"/>
      <c r="T28" s="19"/>
      <c r="U28" s="19"/>
      <c r="V28" s="19"/>
      <c r="W28" s="19"/>
      <c r="X28" s="20"/>
    </row>
    <row r="29" spans="1:24" ht="106.5" hidden="1" customHeight="1" thickBot="1" x14ac:dyDescent="0.25">
      <c r="B29" s="17"/>
      <c r="C29" s="19"/>
      <c r="D29" s="18"/>
      <c r="E29" s="18"/>
      <c r="F29" s="18"/>
      <c r="G29" s="19"/>
      <c r="H29" s="19"/>
      <c r="I29" s="19"/>
      <c r="J29" s="19"/>
      <c r="K29" s="18"/>
      <c r="L29" s="19"/>
      <c r="M29" s="18"/>
      <c r="N29" s="19"/>
      <c r="O29" s="19"/>
      <c r="P29" s="19"/>
      <c r="Q29" s="19"/>
      <c r="R29" s="18"/>
      <c r="S29" s="19"/>
      <c r="T29" s="19"/>
      <c r="U29" s="19"/>
      <c r="V29" s="19"/>
      <c r="W29" s="19"/>
      <c r="X29" s="28"/>
    </row>
    <row r="30" spans="1:24" ht="106.5" hidden="1" customHeight="1" thickBot="1" x14ac:dyDescent="0.25">
      <c r="B30" s="33"/>
      <c r="C30" s="34"/>
      <c r="D30" s="35"/>
      <c r="E30" s="35"/>
      <c r="F30" s="35"/>
      <c r="G30" s="34"/>
      <c r="H30" s="34"/>
      <c r="I30" s="34"/>
      <c r="J30" s="34"/>
      <c r="K30" s="35"/>
      <c r="L30" s="34"/>
      <c r="M30" s="35"/>
      <c r="N30" s="34"/>
      <c r="O30" s="34"/>
      <c r="P30" s="34"/>
      <c r="Q30" s="34"/>
      <c r="R30" s="35"/>
      <c r="S30" s="34"/>
      <c r="T30" s="34"/>
      <c r="U30" s="34"/>
      <c r="V30" s="34"/>
      <c r="W30" s="34"/>
      <c r="X30" s="36"/>
    </row>
    <row r="31" spans="1:24" ht="13.5" customHeight="1" x14ac:dyDescent="0.2">
      <c r="B31" s="48"/>
      <c r="X31" s="49"/>
    </row>
    <row r="32" spans="1:24" ht="13.5" customHeight="1" x14ac:dyDescent="0.25">
      <c r="B32" s="48"/>
      <c r="E32" s="14"/>
      <c r="F32" s="246" t="s">
        <v>199</v>
      </c>
      <c r="G32" s="247"/>
      <c r="H32" s="14"/>
      <c r="I32" s="14"/>
      <c r="J32" s="241" t="s">
        <v>187</v>
      </c>
      <c r="K32" s="166"/>
      <c r="L32" s="166"/>
      <c r="M32" s="166"/>
      <c r="X32" s="49"/>
    </row>
    <row r="33" spans="2:24" ht="13.5" customHeight="1" x14ac:dyDescent="0.2">
      <c r="B33" s="48"/>
      <c r="E33" s="242" t="s">
        <v>73</v>
      </c>
      <c r="F33" s="44" t="s">
        <v>74</v>
      </c>
      <c r="G33" s="44" t="s">
        <v>75</v>
      </c>
      <c r="H33" s="14"/>
      <c r="I33" s="14"/>
      <c r="J33" s="244" t="s">
        <v>76</v>
      </c>
      <c r="K33" s="184"/>
      <c r="L33" s="244" t="s">
        <v>75</v>
      </c>
      <c r="M33" s="184"/>
      <c r="X33" s="49"/>
    </row>
    <row r="34" spans="2:24" ht="13.5" customHeight="1" x14ac:dyDescent="0.2">
      <c r="B34" s="48"/>
      <c r="E34" s="164"/>
      <c r="F34" s="19" t="s">
        <v>77</v>
      </c>
      <c r="G34" s="19">
        <v>1</v>
      </c>
      <c r="H34" s="14"/>
      <c r="I34" s="14"/>
      <c r="J34" s="238" t="s">
        <v>78</v>
      </c>
      <c r="K34" s="184"/>
      <c r="L34" s="238">
        <v>1</v>
      </c>
      <c r="M34" s="184"/>
      <c r="X34" s="49"/>
    </row>
    <row r="35" spans="2:24" ht="13.5" customHeight="1" x14ac:dyDescent="0.2">
      <c r="B35" s="48"/>
      <c r="E35" s="164"/>
      <c r="F35" s="19" t="s">
        <v>79</v>
      </c>
      <c r="G35" s="19">
        <v>2</v>
      </c>
      <c r="H35" s="14"/>
      <c r="I35" s="14"/>
      <c r="J35" s="238" t="s">
        <v>80</v>
      </c>
      <c r="K35" s="184"/>
      <c r="L35" s="238">
        <v>2</v>
      </c>
      <c r="M35" s="184"/>
      <c r="X35" s="49"/>
    </row>
    <row r="36" spans="2:24" ht="13.5" customHeight="1" x14ac:dyDescent="0.2">
      <c r="B36" s="48"/>
      <c r="E36" s="164"/>
      <c r="F36" s="19" t="s">
        <v>81</v>
      </c>
      <c r="G36" s="19">
        <v>3</v>
      </c>
      <c r="H36" s="14"/>
      <c r="I36" s="14"/>
      <c r="J36" s="238" t="s">
        <v>82</v>
      </c>
      <c r="K36" s="184"/>
      <c r="L36" s="238">
        <v>3</v>
      </c>
      <c r="M36" s="184"/>
      <c r="X36" s="49"/>
    </row>
    <row r="37" spans="2:24" ht="13.5" customHeight="1" x14ac:dyDescent="0.2">
      <c r="B37" s="48"/>
      <c r="E37" s="164"/>
      <c r="F37" s="19" t="s">
        <v>83</v>
      </c>
      <c r="G37" s="19">
        <v>4</v>
      </c>
      <c r="H37" s="14"/>
      <c r="I37" s="14"/>
      <c r="J37" s="238" t="s">
        <v>84</v>
      </c>
      <c r="K37" s="184"/>
      <c r="L37" s="238">
        <v>4</v>
      </c>
      <c r="M37" s="184"/>
      <c r="X37" s="49"/>
    </row>
    <row r="38" spans="2:24" ht="13.5" customHeight="1" x14ac:dyDescent="0.2">
      <c r="B38" s="48"/>
      <c r="E38" s="164"/>
      <c r="F38" s="19" t="s">
        <v>85</v>
      </c>
      <c r="G38" s="19">
        <v>5</v>
      </c>
      <c r="H38" s="14"/>
      <c r="I38" s="14"/>
      <c r="J38" s="238" t="s">
        <v>86</v>
      </c>
      <c r="K38" s="184"/>
      <c r="L38" s="238">
        <v>5</v>
      </c>
      <c r="M38" s="184"/>
      <c r="X38" s="49"/>
    </row>
    <row r="39" spans="2:24" ht="13.5" customHeight="1" x14ac:dyDescent="0.2">
      <c r="B39" s="48"/>
      <c r="D39" s="14"/>
      <c r="E39" s="14"/>
      <c r="F39" s="14"/>
      <c r="G39" s="14"/>
      <c r="H39" s="14"/>
      <c r="I39" s="14"/>
      <c r="J39" s="14"/>
      <c r="K39" s="14"/>
      <c r="L39" s="14"/>
      <c r="M39" s="14"/>
      <c r="X39" s="49"/>
    </row>
    <row r="40" spans="2:24" ht="13.5" customHeight="1" x14ac:dyDescent="0.25">
      <c r="B40" s="48"/>
      <c r="D40" s="241" t="s">
        <v>87</v>
      </c>
      <c r="E40" s="166"/>
      <c r="F40" s="166"/>
      <c r="G40" s="166"/>
      <c r="H40" s="166"/>
      <c r="I40" s="166"/>
      <c r="J40" s="166"/>
      <c r="K40" s="166"/>
      <c r="X40" s="49"/>
    </row>
    <row r="41" spans="2:24" ht="13.5" customHeight="1" x14ac:dyDescent="0.25">
      <c r="B41" s="48"/>
      <c r="D41" s="244" t="s">
        <v>74</v>
      </c>
      <c r="E41" s="244" t="s">
        <v>75</v>
      </c>
      <c r="F41" s="240" t="s">
        <v>78</v>
      </c>
      <c r="G41" s="184"/>
      <c r="H41" s="240" t="s">
        <v>80</v>
      </c>
      <c r="I41" s="184"/>
      <c r="J41" s="45" t="s">
        <v>82</v>
      </c>
      <c r="K41" s="45" t="s">
        <v>84</v>
      </c>
      <c r="L41" s="44" t="s">
        <v>86</v>
      </c>
      <c r="P41" s="241" t="s">
        <v>101</v>
      </c>
      <c r="Q41" s="166"/>
      <c r="R41" s="166"/>
      <c r="S41" s="166"/>
      <c r="T41" s="166"/>
      <c r="X41" s="49"/>
    </row>
    <row r="42" spans="2:24" ht="13.5" customHeight="1" x14ac:dyDescent="0.2">
      <c r="B42" s="48"/>
      <c r="D42" s="148"/>
      <c r="E42" s="148"/>
      <c r="F42" s="245">
        <v>1</v>
      </c>
      <c r="G42" s="184"/>
      <c r="H42" s="245">
        <v>2</v>
      </c>
      <c r="I42" s="184"/>
      <c r="J42" s="46">
        <v>3</v>
      </c>
      <c r="K42" s="46">
        <v>4</v>
      </c>
      <c r="L42" s="46">
        <v>5</v>
      </c>
      <c r="P42" s="240" t="s">
        <v>87</v>
      </c>
      <c r="Q42" s="183"/>
      <c r="R42" s="184"/>
      <c r="S42" s="240" t="s">
        <v>100</v>
      </c>
      <c r="T42" s="184"/>
      <c r="X42" s="49"/>
    </row>
    <row r="43" spans="2:24" ht="13.5" customHeight="1" x14ac:dyDescent="0.2">
      <c r="B43" s="48"/>
      <c r="D43" s="19" t="s">
        <v>77</v>
      </c>
      <c r="E43" s="21">
        <v>1</v>
      </c>
      <c r="F43" s="237">
        <v>2</v>
      </c>
      <c r="G43" s="184"/>
      <c r="H43" s="237">
        <v>3</v>
      </c>
      <c r="I43" s="184"/>
      <c r="J43" s="42">
        <v>4</v>
      </c>
      <c r="K43" s="47">
        <v>5</v>
      </c>
      <c r="L43" s="41">
        <v>6</v>
      </c>
      <c r="P43" s="248" t="s">
        <v>102</v>
      </c>
      <c r="Q43" s="183"/>
      <c r="R43" s="184"/>
      <c r="S43" s="239" t="s">
        <v>103</v>
      </c>
      <c r="T43" s="184"/>
      <c r="X43" s="49"/>
    </row>
    <row r="44" spans="2:24" ht="13.5" customHeight="1" x14ac:dyDescent="0.2">
      <c r="B44" s="48"/>
      <c r="D44" s="19" t="s">
        <v>79</v>
      </c>
      <c r="E44" s="21">
        <v>2</v>
      </c>
      <c r="F44" s="237">
        <v>3</v>
      </c>
      <c r="G44" s="184"/>
      <c r="H44" s="237">
        <v>4</v>
      </c>
      <c r="I44" s="184"/>
      <c r="J44" s="47">
        <v>5</v>
      </c>
      <c r="K44" s="41">
        <v>6</v>
      </c>
      <c r="L44" s="41">
        <v>7</v>
      </c>
      <c r="P44" s="243" t="s">
        <v>104</v>
      </c>
      <c r="Q44" s="183"/>
      <c r="R44" s="184"/>
      <c r="S44" s="239" t="s">
        <v>105</v>
      </c>
      <c r="T44" s="184"/>
      <c r="X44" s="49"/>
    </row>
    <row r="45" spans="2:24" ht="13.5" customHeight="1" x14ac:dyDescent="0.2">
      <c r="B45" s="48"/>
      <c r="D45" s="19" t="s">
        <v>81</v>
      </c>
      <c r="E45" s="21">
        <v>3</v>
      </c>
      <c r="F45" s="237">
        <v>4</v>
      </c>
      <c r="G45" s="184"/>
      <c r="H45" s="249">
        <v>5</v>
      </c>
      <c r="I45" s="184"/>
      <c r="J45" s="41">
        <v>6</v>
      </c>
      <c r="K45" s="41">
        <v>7</v>
      </c>
      <c r="L45" s="43">
        <v>8</v>
      </c>
      <c r="P45" s="249">
        <v>5</v>
      </c>
      <c r="Q45" s="183"/>
      <c r="R45" s="184"/>
      <c r="S45" s="239" t="s">
        <v>106</v>
      </c>
      <c r="T45" s="184"/>
      <c r="X45" s="49"/>
    </row>
    <row r="46" spans="2:24" ht="13.5" customHeight="1" x14ac:dyDescent="0.2">
      <c r="B46" s="48"/>
      <c r="D46" s="19" t="s">
        <v>83</v>
      </c>
      <c r="E46" s="21">
        <v>4</v>
      </c>
      <c r="F46" s="249">
        <v>5</v>
      </c>
      <c r="G46" s="184"/>
      <c r="H46" s="243">
        <v>6</v>
      </c>
      <c r="I46" s="184"/>
      <c r="J46" s="41">
        <v>7</v>
      </c>
      <c r="K46" s="43">
        <v>8</v>
      </c>
      <c r="L46" s="43">
        <v>9</v>
      </c>
      <c r="P46" s="237" t="s">
        <v>107</v>
      </c>
      <c r="Q46" s="183"/>
      <c r="R46" s="184"/>
      <c r="S46" s="239" t="s">
        <v>108</v>
      </c>
      <c r="T46" s="184"/>
      <c r="X46" s="49"/>
    </row>
    <row r="47" spans="2:24" ht="13.5" customHeight="1" x14ac:dyDescent="0.2">
      <c r="B47" s="48"/>
      <c r="D47" s="19" t="s">
        <v>85</v>
      </c>
      <c r="E47" s="21">
        <v>5</v>
      </c>
      <c r="F47" s="243">
        <v>6</v>
      </c>
      <c r="G47" s="184"/>
      <c r="H47" s="243">
        <v>7</v>
      </c>
      <c r="I47" s="184"/>
      <c r="J47" s="43">
        <v>8</v>
      </c>
      <c r="K47" s="43">
        <v>9</v>
      </c>
      <c r="L47" s="43">
        <v>10</v>
      </c>
      <c r="X47" s="49"/>
    </row>
    <row r="48" spans="2:24" ht="13.5" customHeight="1" thickBot="1" x14ac:dyDescent="0.25">
      <c r="B48" s="22"/>
      <c r="C48" s="23"/>
      <c r="D48" s="24"/>
      <c r="E48" s="24"/>
      <c r="F48" s="24"/>
      <c r="G48" s="24"/>
      <c r="H48" s="24"/>
      <c r="I48" s="24"/>
      <c r="J48" s="24"/>
      <c r="K48" s="24"/>
      <c r="L48" s="24"/>
      <c r="M48" s="24"/>
      <c r="N48" s="23"/>
      <c r="O48" s="23"/>
      <c r="P48" s="23"/>
      <c r="Q48" s="23"/>
      <c r="R48" s="23"/>
      <c r="S48" s="23"/>
      <c r="T48" s="23"/>
      <c r="U48" s="23"/>
      <c r="V48" s="23"/>
      <c r="W48" s="23"/>
      <c r="X48" s="25"/>
    </row>
    <row r="49" spans="2:18" ht="16.5" customHeight="1" x14ac:dyDescent="0.2">
      <c r="D49" s="14"/>
      <c r="F49" s="14"/>
      <c r="G49" s="14"/>
      <c r="H49" s="14"/>
      <c r="I49" s="14"/>
      <c r="J49" s="14"/>
      <c r="K49" s="14"/>
      <c r="L49" s="14"/>
      <c r="M49" s="14"/>
      <c r="N49" s="14"/>
      <c r="O49" s="14"/>
      <c r="P49" s="14"/>
      <c r="Q49" s="14"/>
      <c r="R49" s="14"/>
    </row>
    <row r="50" spans="2:18" ht="16.5" customHeight="1" x14ac:dyDescent="0.2">
      <c r="D50" s="14"/>
      <c r="F50" s="14"/>
      <c r="G50" s="14"/>
      <c r="H50" s="14"/>
      <c r="I50" s="14"/>
      <c r="J50" s="14"/>
      <c r="K50" s="14"/>
      <c r="L50" s="14"/>
      <c r="M50" s="14"/>
      <c r="N50" s="14"/>
      <c r="O50" s="14"/>
      <c r="P50" s="14"/>
      <c r="Q50" s="14"/>
      <c r="R50" s="14"/>
    </row>
    <row r="51" spans="2:18" ht="12.75" customHeight="1" x14ac:dyDescent="0.2">
      <c r="D51" s="14"/>
      <c r="F51" s="14"/>
      <c r="G51" s="14"/>
      <c r="H51" s="14"/>
      <c r="I51" s="14"/>
      <c r="J51" s="14"/>
      <c r="K51" s="14"/>
      <c r="L51" s="14"/>
      <c r="M51" s="14"/>
      <c r="N51" s="14"/>
      <c r="O51" s="14"/>
      <c r="P51" s="14"/>
      <c r="Q51" s="14"/>
      <c r="R51" s="14"/>
    </row>
    <row r="52" spans="2:18" hidden="1" x14ac:dyDescent="0.2">
      <c r="B52" s="16" t="s">
        <v>198</v>
      </c>
      <c r="D52" s="14"/>
      <c r="F52" s="14"/>
      <c r="G52" s="14"/>
      <c r="H52" s="14"/>
      <c r="I52" s="14"/>
      <c r="J52" s="14"/>
      <c r="K52" s="14"/>
      <c r="L52" s="14"/>
      <c r="M52" s="14"/>
      <c r="N52" s="14"/>
      <c r="O52" s="14"/>
      <c r="P52" s="14"/>
      <c r="Q52" s="14"/>
      <c r="R52" s="14"/>
    </row>
    <row r="53" spans="2:18" ht="15" hidden="1" customHeight="1" x14ac:dyDescent="0.25">
      <c r="B53" s="16" t="s">
        <v>203</v>
      </c>
      <c r="D53" s="26"/>
      <c r="F53" s="14"/>
      <c r="G53" s="26"/>
      <c r="H53" s="26"/>
      <c r="I53" s="26"/>
      <c r="J53" s="26"/>
      <c r="K53" s="26"/>
      <c r="L53" s="26"/>
      <c r="M53" s="26"/>
      <c r="N53" s="26"/>
      <c r="O53" s="26"/>
      <c r="P53" s="26"/>
      <c r="Q53" s="26"/>
      <c r="R53" s="26"/>
    </row>
    <row r="54" spans="2:18" hidden="1" x14ac:dyDescent="0.2">
      <c r="B54" s="16" t="s">
        <v>202</v>
      </c>
      <c r="D54" s="14"/>
      <c r="F54" s="14"/>
      <c r="G54" s="14"/>
      <c r="H54" s="14"/>
      <c r="I54" s="14"/>
      <c r="J54" s="14"/>
      <c r="K54" s="14"/>
      <c r="L54" s="14"/>
      <c r="M54" s="14"/>
      <c r="N54" s="14"/>
      <c r="O54" s="14"/>
      <c r="P54" s="14"/>
      <c r="Q54" s="14"/>
      <c r="R54" s="14"/>
    </row>
    <row r="55" spans="2:18" x14ac:dyDescent="0.2">
      <c r="D55" s="14"/>
      <c r="F55" s="14"/>
      <c r="G55" s="14"/>
      <c r="H55" s="14"/>
      <c r="I55" s="14"/>
      <c r="J55" s="14"/>
      <c r="K55" s="14"/>
      <c r="L55" s="14"/>
      <c r="M55" s="14"/>
      <c r="N55" s="14"/>
      <c r="O55" s="14"/>
      <c r="P55" s="14"/>
      <c r="Q55" s="14"/>
      <c r="R55" s="14"/>
    </row>
    <row r="56" spans="2:18" x14ac:dyDescent="0.2">
      <c r="D56" s="14"/>
      <c r="F56" s="14"/>
      <c r="G56" s="14"/>
      <c r="H56" s="14"/>
      <c r="I56" s="14"/>
      <c r="J56" s="14"/>
      <c r="K56" s="14"/>
      <c r="L56" s="14"/>
      <c r="M56" s="14"/>
      <c r="N56" s="14"/>
      <c r="O56" s="14"/>
      <c r="P56" s="14"/>
      <c r="Q56" s="14"/>
      <c r="R56" s="14"/>
    </row>
    <row r="57" spans="2:18" x14ac:dyDescent="0.2">
      <c r="D57" s="14"/>
      <c r="F57" s="14"/>
      <c r="G57" s="14"/>
      <c r="H57" s="14"/>
      <c r="I57" s="14"/>
      <c r="J57" s="14"/>
      <c r="K57" s="14"/>
      <c r="L57" s="14"/>
      <c r="M57" s="14"/>
      <c r="N57" s="14"/>
      <c r="O57" s="14"/>
      <c r="P57" s="14"/>
      <c r="Q57" s="14"/>
      <c r="R57" s="14"/>
    </row>
    <row r="58" spans="2:18" ht="12.75" customHeight="1" x14ac:dyDescent="0.2">
      <c r="D58" s="14"/>
    </row>
    <row r="59" spans="2:18" x14ac:dyDescent="0.2">
      <c r="D59" s="14"/>
    </row>
  </sheetData>
  <mergeCells count="49">
    <mergeCell ref="B2:B4"/>
    <mergeCell ref="H47:I47"/>
    <mergeCell ref="B7:X8"/>
    <mergeCell ref="J32:M32"/>
    <mergeCell ref="S45:T45"/>
    <mergeCell ref="F43:G43"/>
    <mergeCell ref="L34:M34"/>
    <mergeCell ref="B9:R9"/>
    <mergeCell ref="W2:X4"/>
    <mergeCell ref="H42:I42"/>
    <mergeCell ref="P44:R44"/>
    <mergeCell ref="C2:V4"/>
    <mergeCell ref="B6:X6"/>
    <mergeCell ref="J33:K33"/>
    <mergeCell ref="S44:T44"/>
    <mergeCell ref="L36:M36"/>
    <mergeCell ref="F47:G47"/>
    <mergeCell ref="L35:M35"/>
    <mergeCell ref="P42:R42"/>
    <mergeCell ref="L38:M38"/>
    <mergeCell ref="H45:I45"/>
    <mergeCell ref="F46:G46"/>
    <mergeCell ref="P45:R45"/>
    <mergeCell ref="F44:G44"/>
    <mergeCell ref="F45:G45"/>
    <mergeCell ref="L33:M33"/>
    <mergeCell ref="D41:D42"/>
    <mergeCell ref="F42:G42"/>
    <mergeCell ref="F32:G32"/>
    <mergeCell ref="J36:K36"/>
    <mergeCell ref="F41:G41"/>
    <mergeCell ref="J35:K35"/>
    <mergeCell ref="E41:E42"/>
    <mergeCell ref="J37:K37"/>
    <mergeCell ref="P41:T41"/>
    <mergeCell ref="E33:E38"/>
    <mergeCell ref="S42:T42"/>
    <mergeCell ref="L37:M37"/>
    <mergeCell ref="D40:K40"/>
    <mergeCell ref="J34:K34"/>
    <mergeCell ref="P46:R46"/>
    <mergeCell ref="J38:K38"/>
    <mergeCell ref="S43:T43"/>
    <mergeCell ref="H43:I43"/>
    <mergeCell ref="S46:T46"/>
    <mergeCell ref="H41:I41"/>
    <mergeCell ref="H44:I44"/>
    <mergeCell ref="H46:I46"/>
    <mergeCell ref="P43:R43"/>
  </mergeCells>
  <conditionalFormatting sqref="K11:K3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0" xr:uid="{00000000-0002-0000-0400-000000000000}">
      <formula1>OPCIONES</formula1>
    </dataValidation>
  </dataValidations>
  <printOptions horizontalCentered="1" verticalCentered="1"/>
  <pageMargins left="0.25" right="0.25" top="0.75" bottom="0.75" header="0.3" footer="0.3"/>
  <pageSetup scale="42" fitToHeight="0" orientation="landscape" verticalDpi="4294967295" r:id="rId1"/>
  <rowBreaks count="2" manualBreakCount="2">
    <brk id="17" min="1" max="23" man="1"/>
    <brk id="26" min="1" max="2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Andrés Felipe Currea Rojas</cp:lastModifiedBy>
  <cp:lastPrinted>2026-10-10T00:31:13Z</cp:lastPrinted>
  <dcterms:created xsi:type="dcterms:W3CDTF">2007-06-14T01:55:06Z</dcterms:created>
  <dcterms:modified xsi:type="dcterms:W3CDTF">2026-10-10T00:32:19Z</dcterms:modified>
</cp:coreProperties>
</file>