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jcami\OneDrive - unimilitar.edu.co\Escritorio\CAMILO 2026\HOSMIL\OCTUBRE\ELEMENTOS MEDICOS QUIRURGICOS\SECOP 2\"/>
    </mc:Choice>
  </mc:AlternateContent>
  <xr:revisionPtr revIDLastSave="0" documentId="8_{1868A813-E827-4F7E-AE5B-38076E46EAFF}" xr6:coauthVersionLast="47" xr6:coauthVersionMax="47" xr10:uidLastSave="{00000000-0000-0000-0000-000000000000}"/>
  <bookViews>
    <workbookView xWindow="22450" yWindow="-110" windowWidth="19420" windowHeight="10300" xr2:uid="{D812EF71-3473-47EF-9984-0C86EFB911EB}"/>
  </bookViews>
  <sheets>
    <sheet name="COT." sheetId="1" r:id="rId1"/>
  </sheets>
  <externalReferences>
    <externalReference r:id="rId2"/>
  </externalReferences>
  <definedNames>
    <definedName name="_xlnm._FilterDatabase" localSheetId="0" hidden="1">'COT.'!$A$1:$Z$436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Y436" i="1" l="1"/>
  <c r="V436" i="1"/>
  <c r="U436" i="1"/>
  <c r="T436" i="1"/>
  <c r="S436" i="1"/>
  <c r="R436" i="1"/>
  <c r="Q436" i="1"/>
  <c r="V435" i="1"/>
  <c r="U435" i="1"/>
  <c r="T435" i="1"/>
  <c r="S435" i="1"/>
  <c r="R435" i="1"/>
  <c r="Y435" i="1" s="1"/>
  <c r="Q435" i="1"/>
  <c r="V434" i="1"/>
  <c r="U434" i="1"/>
  <c r="T434" i="1"/>
  <c r="S434" i="1"/>
  <c r="R434" i="1"/>
  <c r="Y434" i="1" s="1"/>
  <c r="Q434" i="1"/>
  <c r="V433" i="1"/>
  <c r="U433" i="1"/>
  <c r="T433" i="1"/>
  <c r="S433" i="1"/>
  <c r="R433" i="1"/>
  <c r="Y433" i="1" s="1"/>
  <c r="Q433" i="1"/>
  <c r="U432" i="1"/>
  <c r="T432" i="1"/>
  <c r="S432" i="1"/>
  <c r="R432" i="1"/>
  <c r="G432" i="1"/>
  <c r="Y432" i="1" s="1"/>
  <c r="W431" i="1"/>
  <c r="V431" i="1"/>
  <c r="U431" i="1"/>
  <c r="T431" i="1"/>
  <c r="S431" i="1"/>
  <c r="R431" i="1"/>
  <c r="G431" i="1"/>
  <c r="Y431" i="1" s="1"/>
  <c r="W430" i="1"/>
  <c r="G430" i="1"/>
  <c r="Y430" i="1" s="1"/>
  <c r="Y429" i="1"/>
  <c r="S429" i="1"/>
  <c r="R429" i="1"/>
  <c r="Q429" i="1"/>
  <c r="G429" i="1"/>
  <c r="W429" i="1" s="1"/>
  <c r="U428" i="1"/>
  <c r="T428" i="1"/>
  <c r="S428" i="1"/>
  <c r="R428" i="1"/>
  <c r="G428" i="1"/>
  <c r="Y428" i="1" s="1"/>
  <c r="W425" i="1"/>
  <c r="X425" i="1" s="1"/>
  <c r="V425" i="1"/>
  <c r="U425" i="1"/>
  <c r="T425" i="1"/>
  <c r="S425" i="1"/>
  <c r="R425" i="1"/>
  <c r="G425" i="1"/>
  <c r="Y425" i="1" s="1"/>
  <c r="G422" i="1"/>
  <c r="Y421" i="1"/>
  <c r="S421" i="1"/>
  <c r="R421" i="1"/>
  <c r="Q421" i="1"/>
  <c r="G421" i="1"/>
  <c r="W421" i="1" s="1"/>
  <c r="U420" i="1"/>
  <c r="T420" i="1"/>
  <c r="S420" i="1"/>
  <c r="R420" i="1"/>
  <c r="G420" i="1"/>
  <c r="Y420" i="1" s="1"/>
  <c r="W419" i="1"/>
  <c r="V419" i="1"/>
  <c r="U419" i="1"/>
  <c r="T419" i="1"/>
  <c r="S419" i="1"/>
  <c r="R419" i="1"/>
  <c r="G419" i="1"/>
  <c r="Y419" i="1" s="1"/>
  <c r="Y418" i="1"/>
  <c r="W418" i="1"/>
  <c r="X418" i="1" s="1"/>
  <c r="V418" i="1"/>
  <c r="Q418" i="1"/>
  <c r="G418" i="1"/>
  <c r="Y417" i="1"/>
  <c r="S417" i="1"/>
  <c r="Q417" i="1"/>
  <c r="G417" i="1"/>
  <c r="U416" i="1"/>
  <c r="T416" i="1"/>
  <c r="S416" i="1"/>
  <c r="R416" i="1"/>
  <c r="G416" i="1"/>
  <c r="Y416" i="1" s="1"/>
  <c r="W415" i="1"/>
  <c r="V415" i="1"/>
  <c r="U415" i="1"/>
  <c r="T415" i="1"/>
  <c r="S415" i="1"/>
  <c r="R415" i="1"/>
  <c r="G415" i="1"/>
  <c r="Y415" i="1" s="1"/>
  <c r="Y414" i="1"/>
  <c r="W414" i="1"/>
  <c r="X414" i="1" s="1"/>
  <c r="V414" i="1"/>
  <c r="Q414" i="1"/>
  <c r="G414" i="1"/>
  <c r="Y413" i="1"/>
  <c r="S413" i="1"/>
  <c r="Q413" i="1"/>
  <c r="G413" i="1"/>
  <c r="U412" i="1"/>
  <c r="T412" i="1"/>
  <c r="S412" i="1"/>
  <c r="R412" i="1"/>
  <c r="G412" i="1"/>
  <c r="Y412" i="1" s="1"/>
  <c r="W411" i="1"/>
  <c r="V411" i="1"/>
  <c r="U411" i="1"/>
  <c r="T411" i="1"/>
  <c r="S411" i="1"/>
  <c r="R411" i="1"/>
  <c r="G411" i="1"/>
  <c r="Y411" i="1" s="1"/>
  <c r="G410" i="1"/>
  <c r="Y409" i="1"/>
  <c r="S409" i="1"/>
  <c r="R409" i="1"/>
  <c r="Q409" i="1"/>
  <c r="G409" i="1"/>
  <c r="U408" i="1"/>
  <c r="T408" i="1"/>
  <c r="R408" i="1"/>
  <c r="G408" i="1"/>
  <c r="W407" i="1"/>
  <c r="X407" i="1" s="1"/>
  <c r="V407" i="1"/>
  <c r="U407" i="1"/>
  <c r="T407" i="1"/>
  <c r="S407" i="1"/>
  <c r="R407" i="1"/>
  <c r="G407" i="1"/>
  <c r="Y407" i="1" s="1"/>
  <c r="Y406" i="1"/>
  <c r="W406" i="1"/>
  <c r="V406" i="1"/>
  <c r="X406" i="1" s="1"/>
  <c r="T406" i="1"/>
  <c r="Q406" i="1"/>
  <c r="G406" i="1"/>
  <c r="R405" i="1"/>
  <c r="G405" i="1"/>
  <c r="Y405" i="1" s="1"/>
  <c r="G404" i="1"/>
  <c r="W403" i="1"/>
  <c r="V403" i="1"/>
  <c r="U403" i="1"/>
  <c r="T403" i="1"/>
  <c r="S403" i="1"/>
  <c r="R403" i="1"/>
  <c r="G403" i="1"/>
  <c r="Y403" i="1" s="1"/>
  <c r="Y402" i="1"/>
  <c r="W402" i="1"/>
  <c r="T402" i="1"/>
  <c r="Q402" i="1"/>
  <c r="G402" i="1"/>
  <c r="V401" i="1"/>
  <c r="S401" i="1"/>
  <c r="Q401" i="1"/>
  <c r="G401" i="1"/>
  <c r="Y401" i="1" s="1"/>
  <c r="U400" i="1"/>
  <c r="T400" i="1"/>
  <c r="S400" i="1"/>
  <c r="R400" i="1"/>
  <c r="G400" i="1"/>
  <c r="W394" i="1"/>
  <c r="X394" i="1" s="1"/>
  <c r="V394" i="1"/>
  <c r="U394" i="1"/>
  <c r="T394" i="1"/>
  <c r="S394" i="1"/>
  <c r="R394" i="1"/>
  <c r="G394" i="1"/>
  <c r="Y394" i="1" s="1"/>
  <c r="T393" i="1"/>
  <c r="G393" i="1"/>
  <c r="Y393" i="1" s="1"/>
  <c r="R390" i="1"/>
  <c r="G390" i="1"/>
  <c r="Y390" i="1" s="1"/>
  <c r="R389" i="1"/>
  <c r="G389" i="1"/>
  <c r="Y389" i="1" s="1"/>
  <c r="W386" i="1"/>
  <c r="V386" i="1"/>
  <c r="U386" i="1"/>
  <c r="T386" i="1"/>
  <c r="S386" i="1"/>
  <c r="R386" i="1"/>
  <c r="G386" i="1"/>
  <c r="Y386" i="1" s="1"/>
  <c r="Y385" i="1"/>
  <c r="W385" i="1"/>
  <c r="Q385" i="1"/>
  <c r="G385" i="1"/>
  <c r="V385" i="1" s="1"/>
  <c r="Y384" i="1"/>
  <c r="W384" i="1"/>
  <c r="Q384" i="1"/>
  <c r="G384" i="1"/>
  <c r="V384" i="1" s="1"/>
  <c r="Y383" i="1"/>
  <c r="U383" i="1"/>
  <c r="Q383" i="1"/>
  <c r="G383" i="1"/>
  <c r="T383" i="1" s="1"/>
  <c r="W382" i="1"/>
  <c r="X382" i="1" s="1"/>
  <c r="V382" i="1"/>
  <c r="U382" i="1"/>
  <c r="T382" i="1"/>
  <c r="S382" i="1"/>
  <c r="R382" i="1"/>
  <c r="G382" i="1"/>
  <c r="Y382" i="1" s="1"/>
  <c r="G381" i="1"/>
  <c r="G380" i="1"/>
  <c r="G379" i="1"/>
  <c r="W378" i="1"/>
  <c r="V378" i="1"/>
  <c r="U378" i="1"/>
  <c r="T378" i="1"/>
  <c r="S378" i="1"/>
  <c r="R378" i="1"/>
  <c r="G378" i="1"/>
  <c r="Y378" i="1" s="1"/>
  <c r="Y377" i="1"/>
  <c r="W377" i="1"/>
  <c r="U377" i="1"/>
  <c r="T377" i="1"/>
  <c r="Q377" i="1"/>
  <c r="G377" i="1"/>
  <c r="Y376" i="1"/>
  <c r="W376" i="1"/>
  <c r="S376" i="1"/>
  <c r="R376" i="1"/>
  <c r="Q376" i="1"/>
  <c r="G376" i="1"/>
  <c r="Y373" i="1"/>
  <c r="U373" i="1"/>
  <c r="S373" i="1"/>
  <c r="R373" i="1"/>
  <c r="Q373" i="1"/>
  <c r="G373" i="1"/>
  <c r="X372" i="1"/>
  <c r="W372" i="1"/>
  <c r="V372" i="1"/>
  <c r="T372" i="1"/>
  <c r="S372" i="1"/>
  <c r="R372" i="1"/>
  <c r="G372" i="1"/>
  <c r="G371" i="1"/>
  <c r="Y371" i="1" s="1"/>
  <c r="V370" i="1"/>
  <c r="T370" i="1"/>
  <c r="Q370" i="1"/>
  <c r="G370" i="1"/>
  <c r="U370" i="1" s="1"/>
  <c r="V369" i="1"/>
  <c r="R369" i="1"/>
  <c r="G369" i="1"/>
  <c r="W369" i="1" s="1"/>
  <c r="W368" i="1"/>
  <c r="X368" i="1" s="1"/>
  <c r="S368" i="1"/>
  <c r="G368" i="1"/>
  <c r="V368" i="1" s="1"/>
  <c r="X367" i="1"/>
  <c r="W367" i="1"/>
  <c r="V367" i="1"/>
  <c r="U367" i="1"/>
  <c r="T367" i="1"/>
  <c r="R367" i="1"/>
  <c r="Q367" i="1"/>
  <c r="G367" i="1"/>
  <c r="S367" i="1" s="1"/>
  <c r="G366" i="1"/>
  <c r="U365" i="1"/>
  <c r="S365" i="1"/>
  <c r="Q365" i="1"/>
  <c r="G365" i="1"/>
  <c r="W365" i="1" s="1"/>
  <c r="V364" i="1"/>
  <c r="T364" i="1"/>
  <c r="R364" i="1"/>
  <c r="G364" i="1"/>
  <c r="W364" i="1" s="1"/>
  <c r="X364" i="1" s="1"/>
  <c r="W363" i="1"/>
  <c r="X363" i="1" s="1"/>
  <c r="V363" i="1"/>
  <c r="U363" i="1"/>
  <c r="R363" i="1"/>
  <c r="Q363" i="1"/>
  <c r="G363" i="1"/>
  <c r="S363" i="1" s="1"/>
  <c r="W362" i="1"/>
  <c r="V362" i="1"/>
  <c r="X362" i="1" s="1"/>
  <c r="S362" i="1"/>
  <c r="R362" i="1"/>
  <c r="Q362" i="1"/>
  <c r="G362" i="1"/>
  <c r="U362" i="1" s="1"/>
  <c r="T361" i="1"/>
  <c r="G361" i="1"/>
  <c r="U360" i="1"/>
  <c r="G360" i="1"/>
  <c r="W360" i="1" s="1"/>
  <c r="V359" i="1"/>
  <c r="U359" i="1"/>
  <c r="Q359" i="1"/>
  <c r="G359" i="1"/>
  <c r="S359" i="1" s="1"/>
  <c r="Y358" i="1"/>
  <c r="W358" i="1"/>
  <c r="X358" i="1" s="1"/>
  <c r="V358" i="1"/>
  <c r="R358" i="1"/>
  <c r="G358" i="1"/>
  <c r="V357" i="1"/>
  <c r="X357" i="1" s="1"/>
  <c r="U357" i="1"/>
  <c r="T357" i="1"/>
  <c r="S357" i="1"/>
  <c r="R357" i="1"/>
  <c r="Q357" i="1"/>
  <c r="G357" i="1"/>
  <c r="W357" i="1" s="1"/>
  <c r="W356" i="1"/>
  <c r="X356" i="1" s="1"/>
  <c r="V356" i="1"/>
  <c r="U356" i="1"/>
  <c r="T356" i="1"/>
  <c r="S356" i="1"/>
  <c r="R356" i="1"/>
  <c r="G356" i="1"/>
  <c r="R355" i="1"/>
  <c r="G355" i="1"/>
  <c r="Y355" i="1" s="1"/>
  <c r="S354" i="1"/>
  <c r="G354" i="1"/>
  <c r="V353" i="1"/>
  <c r="U353" i="1"/>
  <c r="T353" i="1"/>
  <c r="R353" i="1"/>
  <c r="Q353" i="1"/>
  <c r="G353" i="1"/>
  <c r="W353" i="1" s="1"/>
  <c r="X353" i="1" s="1"/>
  <c r="W352" i="1"/>
  <c r="V352" i="1"/>
  <c r="U352" i="1"/>
  <c r="S352" i="1"/>
  <c r="R352" i="1"/>
  <c r="G352" i="1"/>
  <c r="W351" i="1"/>
  <c r="X351" i="1" s="1"/>
  <c r="V351" i="1"/>
  <c r="T351" i="1"/>
  <c r="R351" i="1"/>
  <c r="Q351" i="1"/>
  <c r="G351" i="1"/>
  <c r="S351" i="1" s="1"/>
  <c r="W350" i="1"/>
  <c r="Q350" i="1"/>
  <c r="G350" i="1"/>
  <c r="Y350" i="1" s="1"/>
  <c r="Y349" i="1"/>
  <c r="W349" i="1"/>
  <c r="V349" i="1"/>
  <c r="U349" i="1"/>
  <c r="T349" i="1"/>
  <c r="S349" i="1"/>
  <c r="R349" i="1"/>
  <c r="Q349" i="1"/>
  <c r="G349" i="1"/>
  <c r="U348" i="1"/>
  <c r="Q348" i="1"/>
  <c r="G348" i="1"/>
  <c r="Y348" i="1" s="1"/>
  <c r="Y347" i="1"/>
  <c r="W347" i="1"/>
  <c r="V347" i="1"/>
  <c r="U347" i="1"/>
  <c r="S347" i="1"/>
  <c r="R347" i="1"/>
  <c r="Q347" i="1"/>
  <c r="G347" i="1"/>
  <c r="T347" i="1" s="1"/>
  <c r="U346" i="1"/>
  <c r="G346" i="1"/>
  <c r="Y346" i="1" s="1"/>
  <c r="Y345" i="1"/>
  <c r="W345" i="1"/>
  <c r="X345" i="1" s="1"/>
  <c r="V345" i="1"/>
  <c r="U345" i="1"/>
  <c r="T345" i="1"/>
  <c r="S345" i="1"/>
  <c r="R345" i="1"/>
  <c r="Q345" i="1"/>
  <c r="G345" i="1"/>
  <c r="T344" i="1"/>
  <c r="G344" i="1"/>
  <c r="Y344" i="1" s="1"/>
  <c r="Y343" i="1"/>
  <c r="W343" i="1"/>
  <c r="X343" i="1" s="1"/>
  <c r="V343" i="1"/>
  <c r="U343" i="1"/>
  <c r="S343" i="1"/>
  <c r="R343" i="1"/>
  <c r="Q343" i="1"/>
  <c r="G343" i="1"/>
  <c r="T343" i="1" s="1"/>
  <c r="Y342" i="1"/>
  <c r="T342" i="1"/>
  <c r="G342" i="1"/>
  <c r="Y341" i="1"/>
  <c r="W341" i="1"/>
  <c r="X341" i="1" s="1"/>
  <c r="V341" i="1"/>
  <c r="U341" i="1"/>
  <c r="T341" i="1"/>
  <c r="S341" i="1"/>
  <c r="R341" i="1"/>
  <c r="Q341" i="1"/>
  <c r="G341" i="1"/>
  <c r="T340" i="1"/>
  <c r="G340" i="1"/>
  <c r="Y339" i="1"/>
  <c r="W339" i="1"/>
  <c r="V339" i="1"/>
  <c r="U339" i="1"/>
  <c r="S339" i="1"/>
  <c r="R339" i="1"/>
  <c r="Q339" i="1"/>
  <c r="G339" i="1"/>
  <c r="T339" i="1" s="1"/>
  <c r="G338" i="1"/>
  <c r="Y337" i="1"/>
  <c r="W337" i="1"/>
  <c r="V337" i="1"/>
  <c r="U337" i="1"/>
  <c r="T337" i="1"/>
  <c r="S337" i="1"/>
  <c r="R337" i="1"/>
  <c r="Q337" i="1"/>
  <c r="G337" i="1"/>
  <c r="U336" i="1"/>
  <c r="Q336" i="1"/>
  <c r="G336" i="1"/>
  <c r="Y336" i="1" s="1"/>
  <c r="Y335" i="1"/>
  <c r="W335" i="1"/>
  <c r="V335" i="1"/>
  <c r="U335" i="1"/>
  <c r="S335" i="1"/>
  <c r="R335" i="1"/>
  <c r="Q335" i="1"/>
  <c r="G335" i="1"/>
  <c r="T335" i="1" s="1"/>
  <c r="U334" i="1"/>
  <c r="Q334" i="1"/>
  <c r="G334" i="1"/>
  <c r="Y334" i="1" s="1"/>
  <c r="Y333" i="1"/>
  <c r="W333" i="1"/>
  <c r="V333" i="1"/>
  <c r="U333" i="1"/>
  <c r="T333" i="1"/>
  <c r="S333" i="1"/>
  <c r="R333" i="1"/>
  <c r="Q333" i="1"/>
  <c r="G333" i="1"/>
  <c r="Y332" i="1"/>
  <c r="W332" i="1"/>
  <c r="U332" i="1"/>
  <c r="T332" i="1"/>
  <c r="S332" i="1"/>
  <c r="Q332" i="1"/>
  <c r="G332" i="1"/>
  <c r="Y331" i="1"/>
  <c r="W331" i="1"/>
  <c r="V331" i="1"/>
  <c r="U331" i="1"/>
  <c r="S331" i="1"/>
  <c r="R331" i="1"/>
  <c r="Q331" i="1"/>
  <c r="G331" i="1"/>
  <c r="T331" i="1" s="1"/>
  <c r="Y330" i="1"/>
  <c r="W330" i="1"/>
  <c r="U330" i="1"/>
  <c r="T330" i="1"/>
  <c r="S330" i="1"/>
  <c r="Q330" i="1"/>
  <c r="G330" i="1"/>
  <c r="Y329" i="1"/>
  <c r="W329" i="1"/>
  <c r="V329" i="1"/>
  <c r="U329" i="1"/>
  <c r="T329" i="1"/>
  <c r="S329" i="1"/>
  <c r="R329" i="1"/>
  <c r="Q329" i="1"/>
  <c r="G329" i="1"/>
  <c r="Y328" i="1"/>
  <c r="W328" i="1"/>
  <c r="U328" i="1"/>
  <c r="T328" i="1"/>
  <c r="S328" i="1"/>
  <c r="G328" i="1"/>
  <c r="Y327" i="1"/>
  <c r="W327" i="1"/>
  <c r="X327" i="1" s="1"/>
  <c r="V327" i="1"/>
  <c r="U327" i="1"/>
  <c r="S327" i="1"/>
  <c r="R327" i="1"/>
  <c r="Q327" i="1"/>
  <c r="G327" i="1"/>
  <c r="T327" i="1" s="1"/>
  <c r="Y326" i="1"/>
  <c r="W326" i="1"/>
  <c r="U326" i="1"/>
  <c r="T326" i="1"/>
  <c r="S326" i="1"/>
  <c r="G326" i="1"/>
  <c r="Y325" i="1"/>
  <c r="W325" i="1"/>
  <c r="X325" i="1" s="1"/>
  <c r="V325" i="1"/>
  <c r="U325" i="1"/>
  <c r="T325" i="1"/>
  <c r="S325" i="1"/>
  <c r="R325" i="1"/>
  <c r="Q325" i="1"/>
  <c r="G325" i="1"/>
  <c r="Y324" i="1"/>
  <c r="W324" i="1"/>
  <c r="U324" i="1"/>
  <c r="T324" i="1"/>
  <c r="G324" i="1"/>
  <c r="Y323" i="1"/>
  <c r="W323" i="1"/>
  <c r="V323" i="1"/>
  <c r="U323" i="1"/>
  <c r="S323" i="1"/>
  <c r="R323" i="1"/>
  <c r="Q323" i="1"/>
  <c r="G323" i="1"/>
  <c r="T323" i="1" s="1"/>
  <c r="Y322" i="1"/>
  <c r="W322" i="1"/>
  <c r="U322" i="1"/>
  <c r="T322" i="1"/>
  <c r="G322" i="1"/>
  <c r="Y321" i="1"/>
  <c r="W321" i="1"/>
  <c r="V321" i="1"/>
  <c r="U321" i="1"/>
  <c r="T321" i="1"/>
  <c r="S321" i="1"/>
  <c r="R321" i="1"/>
  <c r="Q321" i="1"/>
  <c r="G321" i="1"/>
  <c r="W320" i="1"/>
  <c r="X320" i="1" s="1"/>
  <c r="V320" i="1"/>
  <c r="Q320" i="1"/>
  <c r="G320" i="1"/>
  <c r="R320" i="1" s="1"/>
  <c r="W319" i="1"/>
  <c r="R319" i="1"/>
  <c r="G319" i="1"/>
  <c r="T319" i="1" s="1"/>
  <c r="G318" i="1"/>
  <c r="Y317" i="1"/>
  <c r="W317" i="1"/>
  <c r="X317" i="1" s="1"/>
  <c r="V317" i="1"/>
  <c r="U317" i="1"/>
  <c r="T317" i="1"/>
  <c r="S317" i="1"/>
  <c r="R317" i="1"/>
  <c r="Q317" i="1"/>
  <c r="G317" i="1"/>
  <c r="W316" i="1"/>
  <c r="V316" i="1"/>
  <c r="U316" i="1"/>
  <c r="T316" i="1"/>
  <c r="S316" i="1"/>
  <c r="Q316" i="1"/>
  <c r="G316" i="1"/>
  <c r="R316" i="1" s="1"/>
  <c r="W315" i="1"/>
  <c r="X315" i="1" s="1"/>
  <c r="V315" i="1"/>
  <c r="U315" i="1"/>
  <c r="S315" i="1"/>
  <c r="R315" i="1"/>
  <c r="Q315" i="1"/>
  <c r="G315" i="1"/>
  <c r="T315" i="1" s="1"/>
  <c r="X314" i="1"/>
  <c r="W314" i="1"/>
  <c r="U314" i="1"/>
  <c r="T314" i="1"/>
  <c r="S314" i="1"/>
  <c r="G314" i="1"/>
  <c r="V314" i="1" s="1"/>
  <c r="Y313" i="1"/>
  <c r="W313" i="1"/>
  <c r="V313" i="1"/>
  <c r="U313" i="1"/>
  <c r="Q313" i="1"/>
  <c r="G313" i="1"/>
  <c r="T313" i="1" s="1"/>
  <c r="W312" i="1"/>
  <c r="S312" i="1"/>
  <c r="G312" i="1"/>
  <c r="Y311" i="1"/>
  <c r="V311" i="1"/>
  <c r="U311" i="1"/>
  <c r="T311" i="1"/>
  <c r="S311" i="1"/>
  <c r="R311" i="1"/>
  <c r="Q311" i="1"/>
  <c r="G311" i="1"/>
  <c r="W311" i="1" s="1"/>
  <c r="X311" i="1" s="1"/>
  <c r="W310" i="1"/>
  <c r="X310" i="1" s="1"/>
  <c r="V310" i="1"/>
  <c r="U310" i="1"/>
  <c r="T310" i="1"/>
  <c r="S310" i="1"/>
  <c r="G310" i="1"/>
  <c r="R310" i="1" s="1"/>
  <c r="Y309" i="1"/>
  <c r="W309" i="1"/>
  <c r="V309" i="1"/>
  <c r="U309" i="1"/>
  <c r="Q309" i="1"/>
  <c r="G309" i="1"/>
  <c r="T309" i="1" s="1"/>
  <c r="W308" i="1"/>
  <c r="S308" i="1"/>
  <c r="G308" i="1"/>
  <c r="Y307" i="1"/>
  <c r="V307" i="1"/>
  <c r="U307" i="1"/>
  <c r="T307" i="1"/>
  <c r="S307" i="1"/>
  <c r="R307" i="1"/>
  <c r="Q307" i="1"/>
  <c r="G307" i="1"/>
  <c r="W307" i="1" s="1"/>
  <c r="X307" i="1" s="1"/>
  <c r="W306" i="1"/>
  <c r="X306" i="1" s="1"/>
  <c r="V306" i="1"/>
  <c r="U306" i="1"/>
  <c r="T306" i="1"/>
  <c r="S306" i="1"/>
  <c r="G306" i="1"/>
  <c r="R306" i="1" s="1"/>
  <c r="Y305" i="1"/>
  <c r="W305" i="1"/>
  <c r="V305" i="1"/>
  <c r="U305" i="1"/>
  <c r="Q305" i="1"/>
  <c r="G305" i="1"/>
  <c r="T305" i="1" s="1"/>
  <c r="W304" i="1"/>
  <c r="S304" i="1"/>
  <c r="G304" i="1"/>
  <c r="Y303" i="1"/>
  <c r="V303" i="1"/>
  <c r="U303" i="1"/>
  <c r="T303" i="1"/>
  <c r="S303" i="1"/>
  <c r="R303" i="1"/>
  <c r="Q303" i="1"/>
  <c r="G303" i="1"/>
  <c r="W303" i="1" s="1"/>
  <c r="X303" i="1" s="1"/>
  <c r="W302" i="1"/>
  <c r="X302" i="1" s="1"/>
  <c r="V302" i="1"/>
  <c r="U302" i="1"/>
  <c r="T302" i="1"/>
  <c r="S302" i="1"/>
  <c r="G302" i="1"/>
  <c r="R302" i="1" s="1"/>
  <c r="Y301" i="1"/>
  <c r="W301" i="1"/>
  <c r="V301" i="1"/>
  <c r="U301" i="1"/>
  <c r="Q301" i="1"/>
  <c r="G301" i="1"/>
  <c r="T301" i="1" s="1"/>
  <c r="W300" i="1"/>
  <c r="Q300" i="1"/>
  <c r="G300" i="1"/>
  <c r="Y300" i="1" s="1"/>
  <c r="Y299" i="1"/>
  <c r="V299" i="1"/>
  <c r="U299" i="1"/>
  <c r="T299" i="1"/>
  <c r="S299" i="1"/>
  <c r="R299" i="1"/>
  <c r="Q299" i="1"/>
  <c r="G299" i="1"/>
  <c r="W299" i="1" s="1"/>
  <c r="X299" i="1" s="1"/>
  <c r="W298" i="1"/>
  <c r="X298" i="1" s="1"/>
  <c r="V298" i="1"/>
  <c r="U298" i="1"/>
  <c r="T298" i="1"/>
  <c r="S298" i="1"/>
  <c r="G298" i="1"/>
  <c r="R298" i="1" s="1"/>
  <c r="Y297" i="1"/>
  <c r="W297" i="1"/>
  <c r="V297" i="1"/>
  <c r="U297" i="1"/>
  <c r="Q297" i="1"/>
  <c r="G297" i="1"/>
  <c r="T297" i="1" s="1"/>
  <c r="W296" i="1"/>
  <c r="G296" i="1"/>
  <c r="Y296" i="1" s="1"/>
  <c r="Y295" i="1"/>
  <c r="V295" i="1"/>
  <c r="U295" i="1"/>
  <c r="T295" i="1"/>
  <c r="S295" i="1"/>
  <c r="R295" i="1"/>
  <c r="Q295" i="1"/>
  <c r="G295" i="1"/>
  <c r="W295" i="1" s="1"/>
  <c r="X295" i="1" s="1"/>
  <c r="W294" i="1"/>
  <c r="X294" i="1" s="1"/>
  <c r="V294" i="1"/>
  <c r="U294" i="1"/>
  <c r="T294" i="1"/>
  <c r="S294" i="1"/>
  <c r="G294" i="1"/>
  <c r="R294" i="1" s="1"/>
  <c r="Y293" i="1"/>
  <c r="W293" i="1"/>
  <c r="X293" i="1" s="1"/>
  <c r="V293" i="1"/>
  <c r="U293" i="1"/>
  <c r="Q293" i="1"/>
  <c r="G293" i="1"/>
  <c r="T293" i="1" s="1"/>
  <c r="Y290" i="1"/>
  <c r="W290" i="1"/>
  <c r="S290" i="1"/>
  <c r="G290" i="1"/>
  <c r="Y289" i="1"/>
  <c r="V289" i="1"/>
  <c r="U289" i="1"/>
  <c r="T289" i="1"/>
  <c r="S289" i="1"/>
  <c r="R289" i="1"/>
  <c r="Q289" i="1"/>
  <c r="G289" i="1"/>
  <c r="W289" i="1" s="1"/>
  <c r="X289" i="1" s="1"/>
  <c r="W288" i="1"/>
  <c r="X288" i="1" s="1"/>
  <c r="V288" i="1"/>
  <c r="U288" i="1"/>
  <c r="T288" i="1"/>
  <c r="S288" i="1"/>
  <c r="G288" i="1"/>
  <c r="R288" i="1" s="1"/>
  <c r="U287" i="1"/>
  <c r="G287" i="1"/>
  <c r="Y287" i="1" s="1"/>
  <c r="Y286" i="1"/>
  <c r="W286" i="1"/>
  <c r="S286" i="1"/>
  <c r="Q286" i="1"/>
  <c r="G286" i="1"/>
  <c r="R286" i="1" s="1"/>
  <c r="Y285" i="1"/>
  <c r="V285" i="1"/>
  <c r="U285" i="1"/>
  <c r="T285" i="1"/>
  <c r="S285" i="1"/>
  <c r="R285" i="1"/>
  <c r="Q285" i="1"/>
  <c r="G285" i="1"/>
  <c r="W285" i="1" s="1"/>
  <c r="X285" i="1" s="1"/>
  <c r="W284" i="1"/>
  <c r="V284" i="1"/>
  <c r="U284" i="1"/>
  <c r="T284" i="1"/>
  <c r="S284" i="1"/>
  <c r="G284" i="1"/>
  <c r="R284" i="1" s="1"/>
  <c r="Y283" i="1"/>
  <c r="V283" i="1"/>
  <c r="G283" i="1"/>
  <c r="S282" i="1"/>
  <c r="R282" i="1"/>
  <c r="G282" i="1"/>
  <c r="Y282" i="1" s="1"/>
  <c r="Y281" i="1"/>
  <c r="V281" i="1"/>
  <c r="U281" i="1"/>
  <c r="T281" i="1"/>
  <c r="S281" i="1"/>
  <c r="R281" i="1"/>
  <c r="Q281" i="1"/>
  <c r="G281" i="1"/>
  <c r="W281" i="1" s="1"/>
  <c r="X281" i="1" s="1"/>
  <c r="W280" i="1"/>
  <c r="X280" i="1" s="1"/>
  <c r="V280" i="1"/>
  <c r="U280" i="1"/>
  <c r="T280" i="1"/>
  <c r="S280" i="1"/>
  <c r="G280" i="1"/>
  <c r="R280" i="1" s="1"/>
  <c r="U279" i="1"/>
  <c r="G279" i="1"/>
  <c r="Y279" i="1" s="1"/>
  <c r="Y278" i="1"/>
  <c r="W278" i="1"/>
  <c r="S278" i="1"/>
  <c r="Q278" i="1"/>
  <c r="G278" i="1"/>
  <c r="R278" i="1" s="1"/>
  <c r="Y277" i="1"/>
  <c r="V277" i="1"/>
  <c r="U277" i="1"/>
  <c r="T277" i="1"/>
  <c r="S277" i="1"/>
  <c r="R277" i="1"/>
  <c r="Q277" i="1"/>
  <c r="G277" i="1"/>
  <c r="W277" i="1" s="1"/>
  <c r="X277" i="1" s="1"/>
  <c r="W276" i="1"/>
  <c r="V276" i="1"/>
  <c r="U276" i="1"/>
  <c r="T276" i="1"/>
  <c r="S276" i="1"/>
  <c r="G276" i="1"/>
  <c r="R276" i="1" s="1"/>
  <c r="Y275" i="1"/>
  <c r="G275" i="1"/>
  <c r="S274" i="1"/>
  <c r="R274" i="1"/>
  <c r="G274" i="1"/>
  <c r="Y274" i="1" s="1"/>
  <c r="Y273" i="1"/>
  <c r="V273" i="1"/>
  <c r="U273" i="1"/>
  <c r="T273" i="1"/>
  <c r="S273" i="1"/>
  <c r="R273" i="1"/>
  <c r="Q273" i="1"/>
  <c r="G273" i="1"/>
  <c r="W273" i="1" s="1"/>
  <c r="X273" i="1" s="1"/>
  <c r="W272" i="1"/>
  <c r="X272" i="1" s="1"/>
  <c r="V272" i="1"/>
  <c r="U272" i="1"/>
  <c r="T272" i="1"/>
  <c r="S272" i="1"/>
  <c r="G272" i="1"/>
  <c r="R272" i="1" s="1"/>
  <c r="U271" i="1"/>
  <c r="G271" i="1"/>
  <c r="Y271" i="1" s="1"/>
  <c r="S270" i="1"/>
  <c r="G270" i="1"/>
  <c r="Y270" i="1" s="1"/>
  <c r="Y269" i="1"/>
  <c r="V269" i="1"/>
  <c r="U269" i="1"/>
  <c r="T269" i="1"/>
  <c r="S269" i="1"/>
  <c r="R269" i="1"/>
  <c r="Q269" i="1"/>
  <c r="G269" i="1"/>
  <c r="W269" i="1" s="1"/>
  <c r="X269" i="1" s="1"/>
  <c r="T268" i="1"/>
  <c r="G268" i="1"/>
  <c r="W268" i="1" s="1"/>
  <c r="R267" i="1"/>
  <c r="G267" i="1"/>
  <c r="Y267" i="1" s="1"/>
  <c r="R266" i="1"/>
  <c r="G266" i="1"/>
  <c r="Y266" i="1" s="1"/>
  <c r="Y265" i="1"/>
  <c r="V265" i="1"/>
  <c r="U265" i="1"/>
  <c r="T265" i="1"/>
  <c r="S265" i="1"/>
  <c r="R265" i="1"/>
  <c r="Q265" i="1"/>
  <c r="G265" i="1"/>
  <c r="W265" i="1" s="1"/>
  <c r="X265" i="1" s="1"/>
  <c r="U264" i="1"/>
  <c r="S264" i="1"/>
  <c r="Q264" i="1"/>
  <c r="G264" i="1"/>
  <c r="Y264" i="1" s="1"/>
  <c r="W263" i="1"/>
  <c r="U263" i="1"/>
  <c r="S263" i="1"/>
  <c r="R263" i="1"/>
  <c r="G263" i="1"/>
  <c r="T263" i="1" s="1"/>
  <c r="Y262" i="1"/>
  <c r="W262" i="1"/>
  <c r="X262" i="1" s="1"/>
  <c r="V262" i="1"/>
  <c r="U262" i="1"/>
  <c r="T262" i="1"/>
  <c r="R262" i="1"/>
  <c r="Q262" i="1"/>
  <c r="G262" i="1"/>
  <c r="S262" i="1" s="1"/>
  <c r="Y261" i="1"/>
  <c r="W261" i="1"/>
  <c r="X261" i="1" s="1"/>
  <c r="V261" i="1"/>
  <c r="T261" i="1"/>
  <c r="S261" i="1"/>
  <c r="Q261" i="1"/>
  <c r="G261" i="1"/>
  <c r="U261" i="1" s="1"/>
  <c r="Y260" i="1"/>
  <c r="U260" i="1"/>
  <c r="S260" i="1"/>
  <c r="Q260" i="1"/>
  <c r="G260" i="1"/>
  <c r="R260" i="1" s="1"/>
  <c r="W259" i="1"/>
  <c r="U259" i="1"/>
  <c r="S259" i="1"/>
  <c r="R259" i="1"/>
  <c r="G259" i="1"/>
  <c r="T259" i="1" s="1"/>
  <c r="Y258" i="1"/>
  <c r="W258" i="1"/>
  <c r="X258" i="1" s="1"/>
  <c r="V258" i="1"/>
  <c r="U258" i="1"/>
  <c r="T258" i="1"/>
  <c r="R258" i="1"/>
  <c r="Q258" i="1"/>
  <c r="G258" i="1"/>
  <c r="S258" i="1" s="1"/>
  <c r="Y257" i="1"/>
  <c r="W257" i="1"/>
  <c r="X257" i="1" s="1"/>
  <c r="V257" i="1"/>
  <c r="T257" i="1"/>
  <c r="S257" i="1"/>
  <c r="Q257" i="1"/>
  <c r="G257" i="1"/>
  <c r="U257" i="1" s="1"/>
  <c r="Y256" i="1"/>
  <c r="U256" i="1"/>
  <c r="S256" i="1"/>
  <c r="Q256" i="1"/>
  <c r="G256" i="1"/>
  <c r="R256" i="1" s="1"/>
  <c r="W255" i="1"/>
  <c r="U255" i="1"/>
  <c r="S255" i="1"/>
  <c r="R255" i="1"/>
  <c r="G255" i="1"/>
  <c r="T255" i="1" s="1"/>
  <c r="Y254" i="1"/>
  <c r="W254" i="1"/>
  <c r="X254" i="1" s="1"/>
  <c r="V254" i="1"/>
  <c r="U254" i="1"/>
  <c r="T254" i="1"/>
  <c r="R254" i="1"/>
  <c r="Q254" i="1"/>
  <c r="G254" i="1"/>
  <c r="S254" i="1" s="1"/>
  <c r="Y253" i="1"/>
  <c r="W253" i="1"/>
  <c r="X253" i="1" s="1"/>
  <c r="V253" i="1"/>
  <c r="T253" i="1"/>
  <c r="S253" i="1"/>
  <c r="Q253" i="1"/>
  <c r="G253" i="1"/>
  <c r="U253" i="1" s="1"/>
  <c r="Y252" i="1"/>
  <c r="U252" i="1"/>
  <c r="S252" i="1"/>
  <c r="Q252" i="1"/>
  <c r="G252" i="1"/>
  <c r="R252" i="1" s="1"/>
  <c r="W251" i="1"/>
  <c r="U251" i="1"/>
  <c r="S251" i="1"/>
  <c r="R251" i="1"/>
  <c r="G251" i="1"/>
  <c r="T251" i="1" s="1"/>
  <c r="Y250" i="1"/>
  <c r="W250" i="1"/>
  <c r="X250" i="1" s="1"/>
  <c r="V250" i="1"/>
  <c r="U250" i="1"/>
  <c r="T250" i="1"/>
  <c r="R250" i="1"/>
  <c r="Q250" i="1"/>
  <c r="G250" i="1"/>
  <c r="S250" i="1" s="1"/>
  <c r="Y249" i="1"/>
  <c r="W249" i="1"/>
  <c r="X249" i="1" s="1"/>
  <c r="V249" i="1"/>
  <c r="T249" i="1"/>
  <c r="S249" i="1"/>
  <c r="Q249" i="1"/>
  <c r="G249" i="1"/>
  <c r="U249" i="1" s="1"/>
  <c r="Y248" i="1"/>
  <c r="U248" i="1"/>
  <c r="S248" i="1"/>
  <c r="Q248" i="1"/>
  <c r="G248" i="1"/>
  <c r="R248" i="1" s="1"/>
  <c r="W247" i="1"/>
  <c r="U247" i="1"/>
  <c r="S247" i="1"/>
  <c r="R247" i="1"/>
  <c r="G247" i="1"/>
  <c r="T247" i="1" s="1"/>
  <c r="Y246" i="1"/>
  <c r="W246" i="1"/>
  <c r="X246" i="1" s="1"/>
  <c r="V246" i="1"/>
  <c r="U246" i="1"/>
  <c r="T246" i="1"/>
  <c r="R246" i="1"/>
  <c r="Q246" i="1"/>
  <c r="G246" i="1"/>
  <c r="S246" i="1" s="1"/>
  <c r="Y245" i="1"/>
  <c r="W245" i="1"/>
  <c r="X245" i="1" s="1"/>
  <c r="V245" i="1"/>
  <c r="T245" i="1"/>
  <c r="S245" i="1"/>
  <c r="Q245" i="1"/>
  <c r="G245" i="1"/>
  <c r="U245" i="1" s="1"/>
  <c r="Y244" i="1"/>
  <c r="U244" i="1"/>
  <c r="S244" i="1"/>
  <c r="Q244" i="1"/>
  <c r="G244" i="1"/>
  <c r="R244" i="1" s="1"/>
  <c r="W243" i="1"/>
  <c r="U243" i="1"/>
  <c r="S243" i="1"/>
  <c r="R243" i="1"/>
  <c r="G243" i="1"/>
  <c r="T243" i="1" s="1"/>
  <c r="Y242" i="1"/>
  <c r="W242" i="1"/>
  <c r="X242" i="1" s="1"/>
  <c r="V242" i="1"/>
  <c r="U242" i="1"/>
  <c r="T242" i="1"/>
  <c r="R242" i="1"/>
  <c r="Q242" i="1"/>
  <c r="G242" i="1"/>
  <c r="S242" i="1" s="1"/>
  <c r="Y241" i="1"/>
  <c r="W241" i="1"/>
  <c r="X241" i="1" s="1"/>
  <c r="V241" i="1"/>
  <c r="T241" i="1"/>
  <c r="S241" i="1"/>
  <c r="Q241" i="1"/>
  <c r="G241" i="1"/>
  <c r="U241" i="1" s="1"/>
  <c r="Y240" i="1"/>
  <c r="U240" i="1"/>
  <c r="S240" i="1"/>
  <c r="Q240" i="1"/>
  <c r="G240" i="1"/>
  <c r="R240" i="1" s="1"/>
  <c r="W239" i="1"/>
  <c r="U239" i="1"/>
  <c r="S239" i="1"/>
  <c r="R239" i="1"/>
  <c r="G239" i="1"/>
  <c r="T239" i="1" s="1"/>
  <c r="Y238" i="1"/>
  <c r="W238" i="1"/>
  <c r="X238" i="1" s="1"/>
  <c r="V238" i="1"/>
  <c r="U238" i="1"/>
  <c r="T238" i="1"/>
  <c r="R238" i="1"/>
  <c r="Q238" i="1"/>
  <c r="G238" i="1"/>
  <c r="S238" i="1" s="1"/>
  <c r="Y237" i="1"/>
  <c r="W237" i="1"/>
  <c r="X237" i="1" s="1"/>
  <c r="V237" i="1"/>
  <c r="T237" i="1"/>
  <c r="S237" i="1"/>
  <c r="Q237" i="1"/>
  <c r="G237" i="1"/>
  <c r="U237" i="1" s="1"/>
  <c r="Y236" i="1"/>
  <c r="U236" i="1"/>
  <c r="S236" i="1"/>
  <c r="Q236" i="1"/>
  <c r="G236" i="1"/>
  <c r="R236" i="1" s="1"/>
  <c r="W235" i="1"/>
  <c r="U235" i="1"/>
  <c r="S235" i="1"/>
  <c r="R235" i="1"/>
  <c r="G235" i="1"/>
  <c r="T235" i="1" s="1"/>
  <c r="Y234" i="1"/>
  <c r="W234" i="1"/>
  <c r="X234" i="1" s="1"/>
  <c r="V234" i="1"/>
  <c r="U234" i="1"/>
  <c r="T234" i="1"/>
  <c r="R234" i="1"/>
  <c r="Q234" i="1"/>
  <c r="G234" i="1"/>
  <c r="S234" i="1" s="1"/>
  <c r="Y233" i="1"/>
  <c r="W233" i="1"/>
  <c r="X233" i="1" s="1"/>
  <c r="V233" i="1"/>
  <c r="T233" i="1"/>
  <c r="S233" i="1"/>
  <c r="Q233" i="1"/>
  <c r="G233" i="1"/>
  <c r="U233" i="1" s="1"/>
  <c r="Y232" i="1"/>
  <c r="U232" i="1"/>
  <c r="S232" i="1"/>
  <c r="Q232" i="1"/>
  <c r="G232" i="1"/>
  <c r="R232" i="1" s="1"/>
  <c r="W231" i="1"/>
  <c r="U231" i="1"/>
  <c r="S231" i="1"/>
  <c r="R231" i="1"/>
  <c r="G231" i="1"/>
  <c r="T231" i="1" s="1"/>
  <c r="Y230" i="1"/>
  <c r="W230" i="1"/>
  <c r="X230" i="1" s="1"/>
  <c r="V230" i="1"/>
  <c r="U230" i="1"/>
  <c r="T230" i="1"/>
  <c r="R230" i="1"/>
  <c r="Q230" i="1"/>
  <c r="G230" i="1"/>
  <c r="S230" i="1" s="1"/>
  <c r="Y229" i="1"/>
  <c r="W229" i="1"/>
  <c r="X229" i="1" s="1"/>
  <c r="V229" i="1"/>
  <c r="T229" i="1"/>
  <c r="S229" i="1"/>
  <c r="Q229" i="1"/>
  <c r="G229" i="1"/>
  <c r="U229" i="1" s="1"/>
  <c r="Y228" i="1"/>
  <c r="U228" i="1"/>
  <c r="S228" i="1"/>
  <c r="Q228" i="1"/>
  <c r="G228" i="1"/>
  <c r="R228" i="1" s="1"/>
  <c r="W227" i="1"/>
  <c r="U227" i="1"/>
  <c r="S227" i="1"/>
  <c r="R227" i="1"/>
  <c r="G227" i="1"/>
  <c r="T227" i="1" s="1"/>
  <c r="Y226" i="1"/>
  <c r="W226" i="1"/>
  <c r="X226" i="1" s="1"/>
  <c r="V226" i="1"/>
  <c r="U226" i="1"/>
  <c r="T226" i="1"/>
  <c r="R226" i="1"/>
  <c r="Q226" i="1"/>
  <c r="G226" i="1"/>
  <c r="S226" i="1" s="1"/>
  <c r="Y225" i="1"/>
  <c r="W225" i="1"/>
  <c r="X225" i="1" s="1"/>
  <c r="V225" i="1"/>
  <c r="T225" i="1"/>
  <c r="S225" i="1"/>
  <c r="Q225" i="1"/>
  <c r="G225" i="1"/>
  <c r="U225" i="1" s="1"/>
  <c r="Y224" i="1"/>
  <c r="U224" i="1"/>
  <c r="S224" i="1"/>
  <c r="Q224" i="1"/>
  <c r="G224" i="1"/>
  <c r="R224" i="1" s="1"/>
  <c r="W223" i="1"/>
  <c r="U223" i="1"/>
  <c r="S223" i="1"/>
  <c r="R223" i="1"/>
  <c r="G223" i="1"/>
  <c r="T223" i="1" s="1"/>
  <c r="Y222" i="1"/>
  <c r="W222" i="1"/>
  <c r="X222" i="1" s="1"/>
  <c r="V222" i="1"/>
  <c r="U222" i="1"/>
  <c r="T222" i="1"/>
  <c r="R222" i="1"/>
  <c r="Q222" i="1"/>
  <c r="G222" i="1"/>
  <c r="S222" i="1" s="1"/>
  <c r="Y221" i="1"/>
  <c r="W221" i="1"/>
  <c r="X221" i="1" s="1"/>
  <c r="V221" i="1"/>
  <c r="T221" i="1"/>
  <c r="S221" i="1"/>
  <c r="Q221" i="1"/>
  <c r="G221" i="1"/>
  <c r="U221" i="1" s="1"/>
  <c r="Y220" i="1"/>
  <c r="U220" i="1"/>
  <c r="S220" i="1"/>
  <c r="Q220" i="1"/>
  <c r="G220" i="1"/>
  <c r="R220" i="1" s="1"/>
  <c r="W219" i="1"/>
  <c r="U219" i="1"/>
  <c r="S219" i="1"/>
  <c r="R219" i="1"/>
  <c r="G219" i="1"/>
  <c r="T219" i="1" s="1"/>
  <c r="Y218" i="1"/>
  <c r="W218" i="1"/>
  <c r="X218" i="1" s="1"/>
  <c r="V218" i="1"/>
  <c r="U218" i="1"/>
  <c r="T218" i="1"/>
  <c r="R218" i="1"/>
  <c r="Q218" i="1"/>
  <c r="G218" i="1"/>
  <c r="S218" i="1" s="1"/>
  <c r="Y217" i="1"/>
  <c r="W217" i="1"/>
  <c r="X217" i="1" s="1"/>
  <c r="V217" i="1"/>
  <c r="T217" i="1"/>
  <c r="S217" i="1"/>
  <c r="Q217" i="1"/>
  <c r="G217" i="1"/>
  <c r="U217" i="1" s="1"/>
  <c r="Y216" i="1"/>
  <c r="U216" i="1"/>
  <c r="S216" i="1"/>
  <c r="Q216" i="1"/>
  <c r="G216" i="1"/>
  <c r="R216" i="1" s="1"/>
  <c r="W215" i="1"/>
  <c r="U215" i="1"/>
  <c r="S215" i="1"/>
  <c r="R215" i="1"/>
  <c r="G215" i="1"/>
  <c r="T215" i="1" s="1"/>
  <c r="Y214" i="1"/>
  <c r="W214" i="1"/>
  <c r="X214" i="1" s="1"/>
  <c r="V214" i="1"/>
  <c r="U214" i="1"/>
  <c r="T214" i="1"/>
  <c r="R214" i="1"/>
  <c r="Q214" i="1"/>
  <c r="G214" i="1"/>
  <c r="S214" i="1" s="1"/>
  <c r="Y213" i="1"/>
  <c r="W213" i="1"/>
  <c r="X213" i="1" s="1"/>
  <c r="V213" i="1"/>
  <c r="T213" i="1"/>
  <c r="S213" i="1"/>
  <c r="Q213" i="1"/>
  <c r="G213" i="1"/>
  <c r="U213" i="1" s="1"/>
  <c r="Y212" i="1"/>
  <c r="U212" i="1"/>
  <c r="S212" i="1"/>
  <c r="Q212" i="1"/>
  <c r="G212" i="1"/>
  <c r="R212" i="1" s="1"/>
  <c r="W211" i="1"/>
  <c r="U211" i="1"/>
  <c r="S211" i="1"/>
  <c r="R211" i="1"/>
  <c r="G211" i="1"/>
  <c r="T211" i="1" s="1"/>
  <c r="Y210" i="1"/>
  <c r="W210" i="1"/>
  <c r="X210" i="1" s="1"/>
  <c r="V210" i="1"/>
  <c r="U210" i="1"/>
  <c r="T210" i="1"/>
  <c r="R210" i="1"/>
  <c r="Q210" i="1"/>
  <c r="G210" i="1"/>
  <c r="S210" i="1" s="1"/>
  <c r="Y209" i="1"/>
  <c r="W209" i="1"/>
  <c r="X209" i="1" s="1"/>
  <c r="V209" i="1"/>
  <c r="T209" i="1"/>
  <c r="S209" i="1"/>
  <c r="Q209" i="1"/>
  <c r="G209" i="1"/>
  <c r="U209" i="1" s="1"/>
  <c r="Y208" i="1"/>
  <c r="S208" i="1"/>
  <c r="Q208" i="1"/>
  <c r="G208" i="1"/>
  <c r="W207" i="1"/>
  <c r="U207" i="1"/>
  <c r="S207" i="1"/>
  <c r="R207" i="1"/>
  <c r="G207" i="1"/>
  <c r="T207" i="1" s="1"/>
  <c r="Y206" i="1"/>
  <c r="W206" i="1"/>
  <c r="X206" i="1" s="1"/>
  <c r="V206" i="1"/>
  <c r="U206" i="1"/>
  <c r="T206" i="1"/>
  <c r="R206" i="1"/>
  <c r="Q206" i="1"/>
  <c r="G206" i="1"/>
  <c r="S206" i="1" s="1"/>
  <c r="Y205" i="1"/>
  <c r="W205" i="1"/>
  <c r="X205" i="1" s="1"/>
  <c r="V205" i="1"/>
  <c r="T205" i="1"/>
  <c r="S205" i="1"/>
  <c r="Q205" i="1"/>
  <c r="G205" i="1"/>
  <c r="U205" i="1" s="1"/>
  <c r="U204" i="1"/>
  <c r="G204" i="1"/>
  <c r="Y204" i="1" s="1"/>
  <c r="W203" i="1"/>
  <c r="U203" i="1"/>
  <c r="S203" i="1"/>
  <c r="R203" i="1"/>
  <c r="G203" i="1"/>
  <c r="T203" i="1" s="1"/>
  <c r="Y202" i="1"/>
  <c r="W202" i="1"/>
  <c r="X202" i="1" s="1"/>
  <c r="V202" i="1"/>
  <c r="U202" i="1"/>
  <c r="T202" i="1"/>
  <c r="R202" i="1"/>
  <c r="Q202" i="1"/>
  <c r="G202" i="1"/>
  <c r="S202" i="1" s="1"/>
  <c r="Y201" i="1"/>
  <c r="W201" i="1"/>
  <c r="V201" i="1"/>
  <c r="T201" i="1"/>
  <c r="S201" i="1"/>
  <c r="Q201" i="1"/>
  <c r="G201" i="1"/>
  <c r="U201" i="1" s="1"/>
  <c r="Y200" i="1"/>
  <c r="G200" i="1"/>
  <c r="U200" i="1" s="1"/>
  <c r="W199" i="1"/>
  <c r="U199" i="1"/>
  <c r="S199" i="1"/>
  <c r="R199" i="1"/>
  <c r="G199" i="1"/>
  <c r="T199" i="1" s="1"/>
  <c r="Y198" i="1"/>
  <c r="W198" i="1"/>
  <c r="X198" i="1" s="1"/>
  <c r="V198" i="1"/>
  <c r="U198" i="1"/>
  <c r="T198" i="1"/>
  <c r="S198" i="1"/>
  <c r="R198" i="1"/>
  <c r="Q198" i="1"/>
  <c r="G198" i="1"/>
  <c r="Y197" i="1"/>
  <c r="W197" i="1"/>
  <c r="X197" i="1" s="1"/>
  <c r="V197" i="1"/>
  <c r="T197" i="1"/>
  <c r="S197" i="1"/>
  <c r="Q197" i="1"/>
  <c r="G197" i="1"/>
  <c r="U197" i="1" s="1"/>
  <c r="G196" i="1"/>
  <c r="W195" i="1"/>
  <c r="U195" i="1"/>
  <c r="S195" i="1"/>
  <c r="R195" i="1"/>
  <c r="G195" i="1"/>
  <c r="T195" i="1" s="1"/>
  <c r="Y194" i="1"/>
  <c r="W194" i="1"/>
  <c r="X194" i="1" s="1"/>
  <c r="V194" i="1"/>
  <c r="U194" i="1"/>
  <c r="T194" i="1"/>
  <c r="S194" i="1"/>
  <c r="R194" i="1"/>
  <c r="Q194" i="1"/>
  <c r="G194" i="1"/>
  <c r="Y193" i="1"/>
  <c r="W193" i="1"/>
  <c r="X193" i="1" s="1"/>
  <c r="V193" i="1"/>
  <c r="T193" i="1"/>
  <c r="S193" i="1"/>
  <c r="Q193" i="1"/>
  <c r="G193" i="1"/>
  <c r="U193" i="1" s="1"/>
  <c r="U192" i="1"/>
  <c r="G192" i="1"/>
  <c r="Y192" i="1" s="1"/>
  <c r="W191" i="1"/>
  <c r="U191" i="1"/>
  <c r="S191" i="1"/>
  <c r="R191" i="1"/>
  <c r="G191" i="1"/>
  <c r="T191" i="1" s="1"/>
  <c r="Y190" i="1"/>
  <c r="W190" i="1"/>
  <c r="X190" i="1" s="1"/>
  <c r="V190" i="1"/>
  <c r="U190" i="1"/>
  <c r="T190" i="1"/>
  <c r="S190" i="1"/>
  <c r="R190" i="1"/>
  <c r="Q190" i="1"/>
  <c r="G190" i="1"/>
  <c r="Y189" i="1"/>
  <c r="W189" i="1"/>
  <c r="V189" i="1"/>
  <c r="T189" i="1"/>
  <c r="S189" i="1"/>
  <c r="Q189" i="1"/>
  <c r="G189" i="1"/>
  <c r="U189" i="1" s="1"/>
  <c r="G188" i="1"/>
  <c r="Y188" i="1" s="1"/>
  <c r="G187" i="1"/>
  <c r="W187" i="1" s="1"/>
  <c r="Y186" i="1"/>
  <c r="W186" i="1"/>
  <c r="X186" i="1" s="1"/>
  <c r="V186" i="1"/>
  <c r="U186" i="1"/>
  <c r="T186" i="1"/>
  <c r="S186" i="1"/>
  <c r="R186" i="1"/>
  <c r="Q186" i="1"/>
  <c r="G186" i="1"/>
  <c r="Y185" i="1"/>
  <c r="W185" i="1"/>
  <c r="X185" i="1" s="1"/>
  <c r="V185" i="1"/>
  <c r="T185" i="1"/>
  <c r="S185" i="1"/>
  <c r="Q185" i="1"/>
  <c r="G185" i="1"/>
  <c r="U185" i="1" s="1"/>
  <c r="V184" i="1"/>
  <c r="G184" i="1"/>
  <c r="Y184" i="1" s="1"/>
  <c r="U183" i="1"/>
  <c r="S183" i="1"/>
  <c r="R183" i="1"/>
  <c r="G183" i="1"/>
  <c r="Y182" i="1"/>
  <c r="W182" i="1"/>
  <c r="X182" i="1" s="1"/>
  <c r="V182" i="1"/>
  <c r="U182" i="1"/>
  <c r="T182" i="1"/>
  <c r="S182" i="1"/>
  <c r="R182" i="1"/>
  <c r="Q182" i="1"/>
  <c r="G182" i="1"/>
  <c r="Y181" i="1"/>
  <c r="W181" i="1"/>
  <c r="X181" i="1" s="1"/>
  <c r="V181" i="1"/>
  <c r="T181" i="1"/>
  <c r="S181" i="1"/>
  <c r="Q181" i="1"/>
  <c r="G181" i="1"/>
  <c r="U181" i="1" s="1"/>
  <c r="Y180" i="1"/>
  <c r="V180" i="1"/>
  <c r="S180" i="1"/>
  <c r="Q180" i="1"/>
  <c r="G180" i="1"/>
  <c r="G177" i="1"/>
  <c r="Y176" i="1"/>
  <c r="W176" i="1"/>
  <c r="X176" i="1" s="1"/>
  <c r="V176" i="1"/>
  <c r="U176" i="1"/>
  <c r="T176" i="1"/>
  <c r="S176" i="1"/>
  <c r="R176" i="1"/>
  <c r="Q176" i="1"/>
  <c r="G176" i="1"/>
  <c r="G175" i="1"/>
  <c r="Y175" i="1" s="1"/>
  <c r="Y174" i="1"/>
  <c r="G174" i="1"/>
  <c r="V174" i="1" s="1"/>
  <c r="W173" i="1"/>
  <c r="U173" i="1"/>
  <c r="T173" i="1"/>
  <c r="S173" i="1"/>
  <c r="R173" i="1"/>
  <c r="G173" i="1"/>
  <c r="Y172" i="1"/>
  <c r="W172" i="1"/>
  <c r="X172" i="1" s="1"/>
  <c r="V172" i="1"/>
  <c r="U172" i="1"/>
  <c r="T172" i="1"/>
  <c r="S172" i="1"/>
  <c r="R172" i="1"/>
  <c r="Q172" i="1"/>
  <c r="G172" i="1"/>
  <c r="Y171" i="1"/>
  <c r="G171" i="1"/>
  <c r="W171" i="1" s="1"/>
  <c r="Y170" i="1"/>
  <c r="G170" i="1"/>
  <c r="V170" i="1" s="1"/>
  <c r="W169" i="1"/>
  <c r="U169" i="1"/>
  <c r="T169" i="1"/>
  <c r="S169" i="1"/>
  <c r="R169" i="1"/>
  <c r="G169" i="1"/>
  <c r="Y168" i="1"/>
  <c r="W168" i="1"/>
  <c r="X168" i="1" s="1"/>
  <c r="V168" i="1"/>
  <c r="U168" i="1"/>
  <c r="T168" i="1"/>
  <c r="S168" i="1"/>
  <c r="R168" i="1"/>
  <c r="Q168" i="1"/>
  <c r="G168" i="1"/>
  <c r="Y167" i="1"/>
  <c r="S167" i="1"/>
  <c r="G167" i="1"/>
  <c r="W167" i="1" s="1"/>
  <c r="Y166" i="1"/>
  <c r="R166" i="1"/>
  <c r="G166" i="1"/>
  <c r="V166" i="1" s="1"/>
  <c r="V163" i="1"/>
  <c r="U163" i="1"/>
  <c r="T163" i="1"/>
  <c r="S163" i="1"/>
  <c r="R163" i="1"/>
  <c r="Y163" i="1" s="1"/>
  <c r="Q163" i="1"/>
  <c r="V162" i="1"/>
  <c r="U162" i="1"/>
  <c r="T162" i="1"/>
  <c r="S162" i="1"/>
  <c r="R162" i="1"/>
  <c r="Y162" i="1" s="1"/>
  <c r="Q162" i="1"/>
  <c r="Y161" i="1"/>
  <c r="V161" i="1"/>
  <c r="U161" i="1"/>
  <c r="T161" i="1"/>
  <c r="S161" i="1"/>
  <c r="R161" i="1"/>
  <c r="Q161" i="1"/>
  <c r="Y160" i="1"/>
  <c r="X160" i="1"/>
  <c r="W160" i="1"/>
  <c r="V160" i="1"/>
  <c r="U160" i="1"/>
  <c r="T160" i="1"/>
  <c r="S160" i="1"/>
  <c r="R160" i="1"/>
  <c r="Q160" i="1"/>
  <c r="W159" i="1"/>
  <c r="V159" i="1"/>
  <c r="U159" i="1"/>
  <c r="T159" i="1"/>
  <c r="S159" i="1"/>
  <c r="R159" i="1"/>
  <c r="Q159" i="1"/>
  <c r="V158" i="1"/>
  <c r="U158" i="1"/>
  <c r="T158" i="1"/>
  <c r="S158" i="1"/>
  <c r="R158" i="1"/>
  <c r="Y158" i="1" s="1"/>
  <c r="Q158" i="1"/>
  <c r="Y157" i="1"/>
  <c r="V157" i="1"/>
  <c r="U157" i="1"/>
  <c r="T157" i="1"/>
  <c r="S157" i="1"/>
  <c r="R157" i="1"/>
  <c r="Q157" i="1"/>
  <c r="Y156" i="1"/>
  <c r="V156" i="1"/>
  <c r="U156" i="1"/>
  <c r="T156" i="1"/>
  <c r="S156" i="1"/>
  <c r="R156" i="1"/>
  <c r="Q156" i="1"/>
  <c r="W153" i="1"/>
  <c r="T153" i="1"/>
  <c r="G153" i="1"/>
  <c r="Y153" i="1" s="1"/>
  <c r="Y152" i="1"/>
  <c r="W152" i="1"/>
  <c r="V152" i="1"/>
  <c r="U152" i="1"/>
  <c r="T152" i="1"/>
  <c r="S152" i="1"/>
  <c r="R152" i="1"/>
  <c r="Q152" i="1"/>
  <c r="G152" i="1"/>
  <c r="G151" i="1"/>
  <c r="Y148" i="1"/>
  <c r="V148" i="1"/>
  <c r="U148" i="1"/>
  <c r="T148" i="1"/>
  <c r="S148" i="1"/>
  <c r="R148" i="1"/>
  <c r="Q148" i="1"/>
  <c r="Y147" i="1"/>
  <c r="V147" i="1"/>
  <c r="U147" i="1"/>
  <c r="T147" i="1"/>
  <c r="S147" i="1"/>
  <c r="R147" i="1"/>
  <c r="Q147" i="1"/>
  <c r="V146" i="1"/>
  <c r="U146" i="1"/>
  <c r="T146" i="1"/>
  <c r="S146" i="1"/>
  <c r="R146" i="1"/>
  <c r="Y146" i="1" s="1"/>
  <c r="Q146" i="1"/>
  <c r="V145" i="1"/>
  <c r="U145" i="1"/>
  <c r="T145" i="1"/>
  <c r="S145" i="1"/>
  <c r="R145" i="1"/>
  <c r="Y145" i="1" s="1"/>
  <c r="Q145" i="1"/>
  <c r="Y144" i="1"/>
  <c r="V144" i="1"/>
  <c r="U144" i="1"/>
  <c r="T144" i="1"/>
  <c r="S144" i="1"/>
  <c r="R144" i="1"/>
  <c r="Q144" i="1"/>
  <c r="U143" i="1"/>
  <c r="G143" i="1"/>
  <c r="R143" i="1" s="1"/>
  <c r="W142" i="1"/>
  <c r="T142" i="1"/>
  <c r="S142" i="1"/>
  <c r="R142" i="1"/>
  <c r="G142" i="1"/>
  <c r="Y142" i="1" s="1"/>
  <c r="Y141" i="1"/>
  <c r="V141" i="1"/>
  <c r="U141" i="1"/>
  <c r="T141" i="1"/>
  <c r="S141" i="1"/>
  <c r="R141" i="1"/>
  <c r="Q141" i="1"/>
  <c r="V140" i="1"/>
  <c r="U140" i="1"/>
  <c r="T140" i="1"/>
  <c r="S140" i="1"/>
  <c r="R140" i="1"/>
  <c r="Y140" i="1" s="1"/>
  <c r="Q140" i="1"/>
  <c r="V139" i="1"/>
  <c r="U139" i="1"/>
  <c r="T139" i="1"/>
  <c r="S139" i="1"/>
  <c r="R139" i="1"/>
  <c r="Y139" i="1" s="1"/>
  <c r="Q139" i="1"/>
  <c r="Y138" i="1"/>
  <c r="W138" i="1"/>
  <c r="V138" i="1"/>
  <c r="U138" i="1"/>
  <c r="T138" i="1"/>
  <c r="S138" i="1"/>
  <c r="R138" i="1"/>
  <c r="Q138" i="1"/>
  <c r="G138" i="1"/>
  <c r="G137" i="1"/>
  <c r="Y136" i="1"/>
  <c r="W136" i="1"/>
  <c r="X136" i="1" s="1"/>
  <c r="V136" i="1"/>
  <c r="U136" i="1"/>
  <c r="S136" i="1"/>
  <c r="R136" i="1"/>
  <c r="Q136" i="1"/>
  <c r="G136" i="1"/>
  <c r="T136" i="1" s="1"/>
  <c r="T135" i="1"/>
  <c r="G135" i="1"/>
  <c r="Y135" i="1" s="1"/>
  <c r="Y134" i="1"/>
  <c r="W134" i="1"/>
  <c r="V134" i="1"/>
  <c r="U134" i="1"/>
  <c r="T134" i="1"/>
  <c r="S134" i="1"/>
  <c r="R134" i="1"/>
  <c r="Q134" i="1"/>
  <c r="G134" i="1"/>
  <c r="G131" i="1"/>
  <c r="Y130" i="1"/>
  <c r="W130" i="1"/>
  <c r="X130" i="1" s="1"/>
  <c r="V130" i="1"/>
  <c r="U130" i="1"/>
  <c r="S130" i="1"/>
  <c r="R130" i="1"/>
  <c r="Q130" i="1"/>
  <c r="G130" i="1"/>
  <c r="T130" i="1" s="1"/>
  <c r="Y129" i="1"/>
  <c r="T129" i="1"/>
  <c r="Q129" i="1"/>
  <c r="G129" i="1"/>
  <c r="W129" i="1" s="1"/>
  <c r="Y128" i="1"/>
  <c r="W128" i="1"/>
  <c r="X128" i="1" s="1"/>
  <c r="V128" i="1"/>
  <c r="U128" i="1"/>
  <c r="T128" i="1"/>
  <c r="S128" i="1"/>
  <c r="R128" i="1"/>
  <c r="Q128" i="1"/>
  <c r="G128" i="1"/>
  <c r="G127" i="1"/>
  <c r="Y126" i="1"/>
  <c r="W126" i="1"/>
  <c r="X126" i="1" s="1"/>
  <c r="V126" i="1"/>
  <c r="U126" i="1"/>
  <c r="S126" i="1"/>
  <c r="R126" i="1"/>
  <c r="Q126" i="1"/>
  <c r="G126" i="1"/>
  <c r="T126" i="1" s="1"/>
  <c r="Y125" i="1"/>
  <c r="T125" i="1"/>
  <c r="Q125" i="1"/>
  <c r="G125" i="1"/>
  <c r="W125" i="1" s="1"/>
  <c r="Y124" i="1"/>
  <c r="W124" i="1"/>
  <c r="V124" i="1"/>
  <c r="U124" i="1"/>
  <c r="T124" i="1"/>
  <c r="S124" i="1"/>
  <c r="R124" i="1"/>
  <c r="Q124" i="1"/>
  <c r="G124" i="1"/>
  <c r="G123" i="1"/>
  <c r="Y122" i="1"/>
  <c r="W122" i="1"/>
  <c r="X122" i="1" s="1"/>
  <c r="V122" i="1"/>
  <c r="U122" i="1"/>
  <c r="S122" i="1"/>
  <c r="R122" i="1"/>
  <c r="Q122" i="1"/>
  <c r="G122" i="1"/>
  <c r="T122" i="1" s="1"/>
  <c r="Y121" i="1"/>
  <c r="T121" i="1"/>
  <c r="Q121" i="1"/>
  <c r="G121" i="1"/>
  <c r="W121" i="1" s="1"/>
  <c r="Y120" i="1"/>
  <c r="W120" i="1"/>
  <c r="X120" i="1" s="1"/>
  <c r="V120" i="1"/>
  <c r="U120" i="1"/>
  <c r="T120" i="1"/>
  <c r="S120" i="1"/>
  <c r="R120" i="1"/>
  <c r="Q120" i="1"/>
  <c r="G120" i="1"/>
  <c r="G119" i="1"/>
  <c r="Y118" i="1"/>
  <c r="W118" i="1"/>
  <c r="X118" i="1" s="1"/>
  <c r="V118" i="1"/>
  <c r="U118" i="1"/>
  <c r="S118" i="1"/>
  <c r="R118" i="1"/>
  <c r="Q118" i="1"/>
  <c r="G118" i="1"/>
  <c r="T118" i="1" s="1"/>
  <c r="Y117" i="1"/>
  <c r="T117" i="1"/>
  <c r="Q117" i="1"/>
  <c r="G117" i="1"/>
  <c r="W117" i="1" s="1"/>
  <c r="Y116" i="1"/>
  <c r="W116" i="1"/>
  <c r="V116" i="1"/>
  <c r="U116" i="1"/>
  <c r="T116" i="1"/>
  <c r="S116" i="1"/>
  <c r="R116" i="1"/>
  <c r="Q116" i="1"/>
  <c r="G116" i="1"/>
  <c r="G115" i="1"/>
  <c r="Y114" i="1"/>
  <c r="W114" i="1"/>
  <c r="X114" i="1" s="1"/>
  <c r="V114" i="1"/>
  <c r="U114" i="1"/>
  <c r="S114" i="1"/>
  <c r="R114" i="1"/>
  <c r="Q114" i="1"/>
  <c r="G114" i="1"/>
  <c r="T114" i="1" s="1"/>
  <c r="Y113" i="1"/>
  <c r="U113" i="1"/>
  <c r="T113" i="1"/>
  <c r="Q113" i="1"/>
  <c r="G113" i="1"/>
  <c r="W113" i="1" s="1"/>
  <c r="Y112" i="1"/>
  <c r="W112" i="1"/>
  <c r="V112" i="1"/>
  <c r="U112" i="1"/>
  <c r="T112" i="1"/>
  <c r="S112" i="1"/>
  <c r="R112" i="1"/>
  <c r="Q112" i="1"/>
  <c r="G112" i="1"/>
  <c r="G111" i="1"/>
  <c r="Y110" i="1"/>
  <c r="W110" i="1"/>
  <c r="X110" i="1" s="1"/>
  <c r="V110" i="1"/>
  <c r="U110" i="1"/>
  <c r="S110" i="1"/>
  <c r="R110" i="1"/>
  <c r="Q110" i="1"/>
  <c r="G110" i="1"/>
  <c r="T110" i="1" s="1"/>
  <c r="Y109" i="1"/>
  <c r="U109" i="1"/>
  <c r="T109" i="1"/>
  <c r="Q109" i="1"/>
  <c r="G109" i="1"/>
  <c r="W109" i="1" s="1"/>
  <c r="Y108" i="1"/>
  <c r="W108" i="1"/>
  <c r="V108" i="1"/>
  <c r="U108" i="1"/>
  <c r="T108" i="1"/>
  <c r="S108" i="1"/>
  <c r="R108" i="1"/>
  <c r="Q108" i="1"/>
  <c r="G108" i="1"/>
  <c r="U107" i="1"/>
  <c r="G107" i="1"/>
  <c r="Y106" i="1"/>
  <c r="W106" i="1"/>
  <c r="X106" i="1" s="1"/>
  <c r="V106" i="1"/>
  <c r="U106" i="1"/>
  <c r="S106" i="1"/>
  <c r="R106" i="1"/>
  <c r="Q106" i="1"/>
  <c r="G106" i="1"/>
  <c r="T106" i="1" s="1"/>
  <c r="Y105" i="1"/>
  <c r="U105" i="1"/>
  <c r="T105" i="1"/>
  <c r="Q105" i="1"/>
  <c r="G105" i="1"/>
  <c r="W105" i="1" s="1"/>
  <c r="Y104" i="1"/>
  <c r="W104" i="1"/>
  <c r="X104" i="1" s="1"/>
  <c r="V104" i="1"/>
  <c r="U104" i="1"/>
  <c r="T104" i="1"/>
  <c r="S104" i="1"/>
  <c r="R104" i="1"/>
  <c r="Q104" i="1"/>
  <c r="G104" i="1"/>
  <c r="U103" i="1"/>
  <c r="G103" i="1"/>
  <c r="Y102" i="1"/>
  <c r="W102" i="1"/>
  <c r="X102" i="1" s="1"/>
  <c r="V102" i="1"/>
  <c r="U102" i="1"/>
  <c r="S102" i="1"/>
  <c r="R102" i="1"/>
  <c r="Q102" i="1"/>
  <c r="G102" i="1"/>
  <c r="T102" i="1" s="1"/>
  <c r="Y101" i="1"/>
  <c r="U101" i="1"/>
  <c r="T101" i="1"/>
  <c r="Q101" i="1"/>
  <c r="G101" i="1"/>
  <c r="W101" i="1" s="1"/>
  <c r="Y100" i="1"/>
  <c r="W100" i="1"/>
  <c r="X100" i="1" s="1"/>
  <c r="V100" i="1"/>
  <c r="U100" i="1"/>
  <c r="T100" i="1"/>
  <c r="S100" i="1"/>
  <c r="R100" i="1"/>
  <c r="Q100" i="1"/>
  <c r="G100" i="1"/>
  <c r="Y99" i="1"/>
  <c r="Q99" i="1"/>
  <c r="G99" i="1"/>
  <c r="Y98" i="1"/>
  <c r="W98" i="1"/>
  <c r="X98" i="1" s="1"/>
  <c r="V98" i="1"/>
  <c r="U98" i="1"/>
  <c r="S98" i="1"/>
  <c r="R98" i="1"/>
  <c r="Q98" i="1"/>
  <c r="G98" i="1"/>
  <c r="T98" i="1" s="1"/>
  <c r="G97" i="1"/>
  <c r="Y97" i="1" s="1"/>
  <c r="Y96" i="1"/>
  <c r="W96" i="1"/>
  <c r="V96" i="1"/>
  <c r="U96" i="1"/>
  <c r="T96" i="1"/>
  <c r="S96" i="1"/>
  <c r="R96" i="1"/>
  <c r="Q96" i="1"/>
  <c r="G96" i="1"/>
  <c r="G95" i="1"/>
  <c r="Y95" i="1" s="1"/>
  <c r="Y92" i="1"/>
  <c r="W92" i="1"/>
  <c r="V92" i="1"/>
  <c r="U92" i="1"/>
  <c r="S92" i="1"/>
  <c r="R92" i="1"/>
  <c r="Q92" i="1"/>
  <c r="G92" i="1"/>
  <c r="T92" i="1" s="1"/>
  <c r="Y91" i="1"/>
  <c r="W91" i="1"/>
  <c r="U91" i="1"/>
  <c r="T91" i="1"/>
  <c r="Q91" i="1"/>
  <c r="G91" i="1"/>
  <c r="Y90" i="1"/>
  <c r="V90" i="1"/>
  <c r="U90" i="1"/>
  <c r="T90" i="1"/>
  <c r="S90" i="1"/>
  <c r="R90" i="1"/>
  <c r="Q90" i="1"/>
  <c r="Q89" i="1"/>
  <c r="G89" i="1"/>
  <c r="Y89" i="1" s="1"/>
  <c r="T88" i="1"/>
  <c r="G88" i="1"/>
  <c r="W88" i="1" s="1"/>
  <c r="Y87" i="1"/>
  <c r="V87" i="1"/>
  <c r="U87" i="1"/>
  <c r="T87" i="1"/>
  <c r="R87" i="1"/>
  <c r="Q87" i="1"/>
  <c r="G87" i="1"/>
  <c r="S87" i="1" s="1"/>
  <c r="G86" i="1"/>
  <c r="Y85" i="1"/>
  <c r="V85" i="1"/>
  <c r="U85" i="1"/>
  <c r="R85" i="1"/>
  <c r="Q85" i="1"/>
  <c r="G85" i="1"/>
  <c r="R84" i="1"/>
  <c r="G84" i="1"/>
  <c r="W84" i="1" s="1"/>
  <c r="Y83" i="1"/>
  <c r="V83" i="1"/>
  <c r="U83" i="1"/>
  <c r="T83" i="1"/>
  <c r="R83" i="1"/>
  <c r="Q83" i="1"/>
  <c r="G83" i="1"/>
  <c r="S83" i="1" s="1"/>
  <c r="W82" i="1"/>
  <c r="T82" i="1"/>
  <c r="S82" i="1"/>
  <c r="G82" i="1"/>
  <c r="Y81" i="1"/>
  <c r="V81" i="1"/>
  <c r="U81" i="1"/>
  <c r="Q81" i="1"/>
  <c r="G81" i="1"/>
  <c r="W80" i="1"/>
  <c r="T80" i="1"/>
  <c r="S80" i="1"/>
  <c r="R80" i="1"/>
  <c r="G80" i="1"/>
  <c r="Y79" i="1"/>
  <c r="V79" i="1"/>
  <c r="U79" i="1"/>
  <c r="T79" i="1"/>
  <c r="R79" i="1"/>
  <c r="Q79" i="1"/>
  <c r="G79" i="1"/>
  <c r="S79" i="1" s="1"/>
  <c r="W78" i="1"/>
  <c r="G78" i="1"/>
  <c r="V78" i="1" s="1"/>
  <c r="Y77" i="1"/>
  <c r="U77" i="1"/>
  <c r="G77" i="1"/>
  <c r="V77" i="1" s="1"/>
  <c r="X76" i="1"/>
  <c r="W76" i="1"/>
  <c r="V76" i="1"/>
  <c r="S76" i="1"/>
  <c r="R76" i="1"/>
  <c r="G76" i="1"/>
  <c r="Y75" i="1"/>
  <c r="V75" i="1"/>
  <c r="U75" i="1"/>
  <c r="R75" i="1"/>
  <c r="Q75" i="1"/>
  <c r="G75" i="1"/>
  <c r="W74" i="1"/>
  <c r="X74" i="1" s="1"/>
  <c r="V74" i="1"/>
  <c r="T74" i="1"/>
  <c r="R74" i="1"/>
  <c r="G74" i="1"/>
  <c r="V73" i="1"/>
  <c r="U73" i="1"/>
  <c r="T73" i="1"/>
  <c r="Q73" i="1"/>
  <c r="G73" i="1"/>
  <c r="Y73" i="1" s="1"/>
  <c r="G72" i="1"/>
  <c r="G71" i="1"/>
  <c r="Y71" i="1" s="1"/>
  <c r="V70" i="1"/>
  <c r="T70" i="1"/>
  <c r="S70" i="1"/>
  <c r="R70" i="1"/>
  <c r="G70" i="1"/>
  <c r="W70" i="1" s="1"/>
  <c r="X70" i="1" s="1"/>
  <c r="Y69" i="1"/>
  <c r="U69" i="1"/>
  <c r="T69" i="1"/>
  <c r="R69" i="1"/>
  <c r="Q69" i="1"/>
  <c r="G69" i="1"/>
  <c r="V69" i="1" s="1"/>
  <c r="G66" i="1"/>
  <c r="W66" i="1" s="1"/>
  <c r="V63" i="1"/>
  <c r="U63" i="1"/>
  <c r="T63" i="1"/>
  <c r="S63" i="1"/>
  <c r="R63" i="1"/>
  <c r="Y63" i="1" s="1"/>
  <c r="Q63" i="1"/>
  <c r="W62" i="1"/>
  <c r="G62" i="1"/>
  <c r="Y62" i="1" s="1"/>
  <c r="Y61" i="1"/>
  <c r="V61" i="1"/>
  <c r="U61" i="1"/>
  <c r="T61" i="1"/>
  <c r="S61" i="1"/>
  <c r="R61" i="1"/>
  <c r="Q61" i="1"/>
  <c r="Y60" i="1"/>
  <c r="V60" i="1"/>
  <c r="U60" i="1"/>
  <c r="T60" i="1"/>
  <c r="S60" i="1"/>
  <c r="R60" i="1"/>
  <c r="Q60" i="1"/>
  <c r="Y59" i="1"/>
  <c r="V59" i="1"/>
  <c r="U59" i="1"/>
  <c r="T59" i="1"/>
  <c r="S59" i="1"/>
  <c r="R59" i="1"/>
  <c r="Q59" i="1"/>
  <c r="V58" i="1"/>
  <c r="U58" i="1"/>
  <c r="T58" i="1"/>
  <c r="S58" i="1"/>
  <c r="R58" i="1"/>
  <c r="Y58" i="1" s="1"/>
  <c r="Q58" i="1"/>
  <c r="V57" i="1"/>
  <c r="U57" i="1"/>
  <c r="T57" i="1"/>
  <c r="S57" i="1"/>
  <c r="R57" i="1"/>
  <c r="Y57" i="1" s="1"/>
  <c r="Q57" i="1"/>
  <c r="Y56" i="1"/>
  <c r="V56" i="1"/>
  <c r="U56" i="1"/>
  <c r="T56" i="1"/>
  <c r="S56" i="1"/>
  <c r="R56" i="1"/>
  <c r="Q56" i="1"/>
  <c r="V53" i="1"/>
  <c r="U53" i="1"/>
  <c r="T53" i="1"/>
  <c r="S53" i="1"/>
  <c r="R53" i="1"/>
  <c r="Y53" i="1" s="1"/>
  <c r="Q53" i="1"/>
  <c r="Y52" i="1"/>
  <c r="V52" i="1"/>
  <c r="U52" i="1"/>
  <c r="T52" i="1"/>
  <c r="S52" i="1"/>
  <c r="R52" i="1"/>
  <c r="Q52" i="1"/>
  <c r="Y51" i="1"/>
  <c r="V51" i="1"/>
  <c r="U51" i="1"/>
  <c r="T51" i="1"/>
  <c r="S51" i="1"/>
  <c r="R51" i="1"/>
  <c r="Q51" i="1"/>
  <c r="Y50" i="1"/>
  <c r="V50" i="1"/>
  <c r="U50" i="1"/>
  <c r="T50" i="1"/>
  <c r="S50" i="1"/>
  <c r="R50" i="1"/>
  <c r="Q50" i="1"/>
  <c r="V49" i="1"/>
  <c r="U49" i="1"/>
  <c r="T49" i="1"/>
  <c r="S49" i="1"/>
  <c r="R49" i="1"/>
  <c r="Y49" i="1" s="1"/>
  <c r="Q49" i="1"/>
  <c r="V48" i="1"/>
  <c r="U48" i="1"/>
  <c r="T48" i="1"/>
  <c r="S48" i="1"/>
  <c r="R48" i="1"/>
  <c r="Y48" i="1" s="1"/>
  <c r="Q48" i="1"/>
  <c r="Y47" i="1"/>
  <c r="W47" i="1"/>
  <c r="X47" i="1" s="1"/>
  <c r="V47" i="1"/>
  <c r="U47" i="1"/>
  <c r="T47" i="1"/>
  <c r="S47" i="1"/>
  <c r="R47" i="1"/>
  <c r="Q47" i="1"/>
  <c r="G47" i="1"/>
  <c r="W46" i="1"/>
  <c r="X46" i="1" s="1"/>
  <c r="V46" i="1"/>
  <c r="U46" i="1"/>
  <c r="T46" i="1"/>
  <c r="Q46" i="1"/>
  <c r="G46" i="1"/>
  <c r="R46" i="1" s="1"/>
  <c r="W45" i="1"/>
  <c r="X45" i="1" s="1"/>
  <c r="V45" i="1"/>
  <c r="U45" i="1"/>
  <c r="S45" i="1"/>
  <c r="R45" i="1"/>
  <c r="Q45" i="1"/>
  <c r="G45" i="1"/>
  <c r="T45" i="1" s="1"/>
  <c r="W44" i="1"/>
  <c r="X44" i="1" s="1"/>
  <c r="U44" i="1"/>
  <c r="S44" i="1"/>
  <c r="G44" i="1"/>
  <c r="V44" i="1" s="1"/>
  <c r="Y43" i="1"/>
  <c r="W43" i="1"/>
  <c r="V43" i="1"/>
  <c r="U43" i="1"/>
  <c r="T43" i="1"/>
  <c r="S43" i="1"/>
  <c r="R43" i="1"/>
  <c r="Q43" i="1"/>
  <c r="G43" i="1"/>
  <c r="V42" i="1"/>
  <c r="G42" i="1"/>
  <c r="R42" i="1" s="1"/>
  <c r="Y41" i="1"/>
  <c r="W41" i="1"/>
  <c r="X41" i="1" s="1"/>
  <c r="V41" i="1"/>
  <c r="T41" i="1"/>
  <c r="S41" i="1"/>
  <c r="R41" i="1"/>
  <c r="Q41" i="1"/>
  <c r="G41" i="1"/>
  <c r="U41" i="1" s="1"/>
  <c r="Y40" i="1"/>
  <c r="V40" i="1"/>
  <c r="U40" i="1"/>
  <c r="T40" i="1"/>
  <c r="S40" i="1"/>
  <c r="Q40" i="1"/>
  <c r="G40" i="1"/>
  <c r="R40" i="1" s="1"/>
  <c r="W39" i="1"/>
  <c r="X39" i="1" s="1"/>
  <c r="V39" i="1"/>
  <c r="U39" i="1"/>
  <c r="S39" i="1"/>
  <c r="G39" i="1"/>
  <c r="T39" i="1" s="1"/>
  <c r="W38" i="1"/>
  <c r="U38" i="1"/>
  <c r="G38" i="1"/>
  <c r="R38" i="1" s="1"/>
  <c r="Y37" i="1"/>
  <c r="W37" i="1"/>
  <c r="X37" i="1" s="1"/>
  <c r="V37" i="1"/>
  <c r="T37" i="1"/>
  <c r="S37" i="1"/>
  <c r="R37" i="1"/>
  <c r="Q37" i="1"/>
  <c r="G37" i="1"/>
  <c r="U37" i="1" s="1"/>
  <c r="Y36" i="1"/>
  <c r="V36" i="1"/>
  <c r="U36" i="1"/>
  <c r="T36" i="1"/>
  <c r="S36" i="1"/>
  <c r="Q36" i="1"/>
  <c r="G36" i="1"/>
  <c r="R36" i="1" s="1"/>
  <c r="W35" i="1"/>
  <c r="X35" i="1" s="1"/>
  <c r="V35" i="1"/>
  <c r="U35" i="1"/>
  <c r="T35" i="1"/>
  <c r="S35" i="1"/>
  <c r="R35" i="1"/>
  <c r="Q35" i="1"/>
  <c r="Y35" i="1" s="1"/>
  <c r="W34" i="1"/>
  <c r="X34" i="1" s="1"/>
  <c r="V34" i="1"/>
  <c r="T34" i="1"/>
  <c r="G34" i="1"/>
  <c r="Y34" i="1" s="1"/>
  <c r="Y33" i="1"/>
  <c r="V33" i="1"/>
  <c r="U33" i="1"/>
  <c r="T33" i="1"/>
  <c r="S33" i="1"/>
  <c r="R33" i="1"/>
  <c r="Q33" i="1"/>
  <c r="W32" i="1"/>
  <c r="U32" i="1"/>
  <c r="G32" i="1"/>
  <c r="Y32" i="1" s="1"/>
  <c r="Y31" i="1"/>
  <c r="W31" i="1"/>
  <c r="X31" i="1" s="1"/>
  <c r="V31" i="1"/>
  <c r="T31" i="1"/>
  <c r="S31" i="1"/>
  <c r="R31" i="1"/>
  <c r="Q31" i="1"/>
  <c r="G31" i="1"/>
  <c r="U31" i="1" s="1"/>
  <c r="Y30" i="1"/>
  <c r="V30" i="1"/>
  <c r="U30" i="1"/>
  <c r="T30" i="1"/>
  <c r="S30" i="1"/>
  <c r="Q30" i="1"/>
  <c r="G30" i="1"/>
  <c r="R30" i="1" s="1"/>
  <c r="W29" i="1"/>
  <c r="X29" i="1" s="1"/>
  <c r="V29" i="1"/>
  <c r="U29" i="1"/>
  <c r="S29" i="1"/>
  <c r="G29" i="1"/>
  <c r="T29" i="1" s="1"/>
  <c r="Y28" i="1"/>
  <c r="V28" i="1"/>
  <c r="U28" i="1"/>
  <c r="T28" i="1"/>
  <c r="S28" i="1"/>
  <c r="R28" i="1"/>
  <c r="Q28" i="1"/>
  <c r="V27" i="1"/>
  <c r="U27" i="1"/>
  <c r="T27" i="1"/>
  <c r="S27" i="1"/>
  <c r="R27" i="1"/>
  <c r="Y27" i="1" s="1"/>
  <c r="Q27" i="1"/>
  <c r="V26" i="1"/>
  <c r="U26" i="1"/>
  <c r="T26" i="1"/>
  <c r="S26" i="1"/>
  <c r="R26" i="1"/>
  <c r="Y26" i="1" s="1"/>
  <c r="Q26" i="1"/>
  <c r="Y25" i="1"/>
  <c r="W25" i="1"/>
  <c r="X25" i="1" s="1"/>
  <c r="V25" i="1"/>
  <c r="U25" i="1"/>
  <c r="T25" i="1"/>
  <c r="S25" i="1"/>
  <c r="R25" i="1"/>
  <c r="Q25" i="1"/>
  <c r="G25" i="1"/>
  <c r="W24" i="1"/>
  <c r="X24" i="1" s="1"/>
  <c r="V24" i="1"/>
  <c r="T24" i="1"/>
  <c r="G24" i="1"/>
  <c r="Y24" i="1" s="1"/>
  <c r="G23" i="1"/>
  <c r="Y23" i="1" s="1"/>
  <c r="S22" i="1"/>
  <c r="R22" i="1"/>
  <c r="G22" i="1"/>
  <c r="U22" i="1" s="1"/>
  <c r="Y21" i="1"/>
  <c r="W21" i="1"/>
  <c r="X21" i="1" s="1"/>
  <c r="V21" i="1"/>
  <c r="U21" i="1"/>
  <c r="T21" i="1"/>
  <c r="S21" i="1"/>
  <c r="R21" i="1"/>
  <c r="Q21" i="1"/>
  <c r="G21" i="1"/>
  <c r="W20" i="1"/>
  <c r="X20" i="1" s="1"/>
  <c r="V20" i="1"/>
  <c r="T20" i="1"/>
  <c r="G20" i="1"/>
  <c r="Y20" i="1" s="1"/>
  <c r="G19" i="1"/>
  <c r="Y19" i="1" s="1"/>
  <c r="V18" i="1"/>
  <c r="U18" i="1"/>
  <c r="T18" i="1"/>
  <c r="S18" i="1"/>
  <c r="R18" i="1"/>
  <c r="Y18" i="1" s="1"/>
  <c r="Q18" i="1"/>
  <c r="Y17" i="1"/>
  <c r="W17" i="1"/>
  <c r="X17" i="1" s="1"/>
  <c r="V17" i="1"/>
  <c r="T17" i="1"/>
  <c r="S17" i="1"/>
  <c r="R17" i="1"/>
  <c r="Q17" i="1"/>
  <c r="G17" i="1"/>
  <c r="U17" i="1" s="1"/>
  <c r="Y16" i="1"/>
  <c r="V16" i="1"/>
  <c r="U16" i="1"/>
  <c r="T16" i="1"/>
  <c r="S16" i="1"/>
  <c r="Q16" i="1"/>
  <c r="G16" i="1"/>
  <c r="R16" i="1" s="1"/>
  <c r="W15" i="1"/>
  <c r="X15" i="1" s="1"/>
  <c r="V15" i="1"/>
  <c r="U15" i="1"/>
  <c r="S15" i="1"/>
  <c r="G15" i="1"/>
  <c r="T15" i="1" s="1"/>
  <c r="W14" i="1"/>
  <c r="U14" i="1"/>
  <c r="G14" i="1"/>
  <c r="Q14" i="1" s="1"/>
  <c r="Y13" i="1"/>
  <c r="W13" i="1"/>
  <c r="X13" i="1" s="1"/>
  <c r="V13" i="1"/>
  <c r="T13" i="1"/>
  <c r="S13" i="1"/>
  <c r="R13" i="1"/>
  <c r="Q13" i="1"/>
  <c r="G13" i="1"/>
  <c r="U13" i="1" s="1"/>
  <c r="Y10" i="1"/>
  <c r="V10" i="1"/>
  <c r="U10" i="1"/>
  <c r="T10" i="1"/>
  <c r="S10" i="1"/>
  <c r="Q10" i="1"/>
  <c r="G10" i="1"/>
  <c r="R10" i="1" s="1"/>
  <c r="W7" i="1"/>
  <c r="X7" i="1" s="1"/>
  <c r="V7" i="1"/>
  <c r="U7" i="1"/>
  <c r="S7" i="1"/>
  <c r="G7" i="1"/>
  <c r="T7" i="1" s="1"/>
  <c r="W6" i="1"/>
  <c r="U6" i="1"/>
  <c r="G6" i="1"/>
  <c r="R6" i="1" s="1"/>
  <c r="Y5" i="1"/>
  <c r="W5" i="1"/>
  <c r="X5" i="1" s="1"/>
  <c r="V5" i="1"/>
  <c r="T5" i="1"/>
  <c r="S5" i="1"/>
  <c r="R5" i="1"/>
  <c r="Q5" i="1"/>
  <c r="G5" i="1"/>
  <c r="U5" i="1" s="1"/>
  <c r="Y4" i="1"/>
  <c r="V4" i="1"/>
  <c r="U4" i="1"/>
  <c r="T4" i="1"/>
  <c r="S4" i="1"/>
  <c r="Q4" i="1"/>
  <c r="G4" i="1"/>
  <c r="R4" i="1" s="1"/>
  <c r="X78" i="1" l="1"/>
  <c r="X80" i="1"/>
  <c r="Q19" i="1"/>
  <c r="R23" i="1"/>
  <c r="R14" i="1"/>
  <c r="S19" i="1"/>
  <c r="S23" i="1"/>
  <c r="R32" i="1"/>
  <c r="W4" i="1"/>
  <c r="X4" i="1" s="1"/>
  <c r="S6" i="1"/>
  <c r="Q7" i="1"/>
  <c r="Y7" i="1"/>
  <c r="W10" i="1"/>
  <c r="X10" i="1" s="1"/>
  <c r="S14" i="1"/>
  <c r="Q15" i="1"/>
  <c r="Y15" i="1"/>
  <c r="W16" i="1"/>
  <c r="X16" i="1" s="1"/>
  <c r="T19" i="1"/>
  <c r="R20" i="1"/>
  <c r="V22" i="1"/>
  <c r="T23" i="1"/>
  <c r="R24" i="1"/>
  <c r="Q29" i="1"/>
  <c r="Y29" i="1"/>
  <c r="W30" i="1"/>
  <c r="X30" i="1" s="1"/>
  <c r="S32" i="1"/>
  <c r="R34" i="1"/>
  <c r="W36" i="1"/>
  <c r="X36" i="1" s="1"/>
  <c r="S38" i="1"/>
  <c r="Q39" i="1"/>
  <c r="Y39" i="1"/>
  <c r="W40" i="1"/>
  <c r="X40" i="1" s="1"/>
  <c r="T42" i="1"/>
  <c r="Q44" i="1"/>
  <c r="Y45" i="1"/>
  <c r="T62" i="1"/>
  <c r="V66" i="1"/>
  <c r="X66" i="1" s="1"/>
  <c r="S75" i="1"/>
  <c r="W75" i="1"/>
  <c r="X75" i="1" s="1"/>
  <c r="Y76" i="1"/>
  <c r="Q76" i="1"/>
  <c r="U76" i="1"/>
  <c r="Q77" i="1"/>
  <c r="T78" i="1"/>
  <c r="U82" i="1"/>
  <c r="R82" i="1"/>
  <c r="Y82" i="1"/>
  <c r="Q82" i="1"/>
  <c r="T84" i="1"/>
  <c r="R88" i="1"/>
  <c r="U89" i="1"/>
  <c r="X92" i="1"/>
  <c r="X96" i="1"/>
  <c r="X138" i="1"/>
  <c r="Y14" i="1"/>
  <c r="R19" i="1"/>
  <c r="T6" i="1"/>
  <c r="R7" i="1"/>
  <c r="T14" i="1"/>
  <c r="R15" i="1"/>
  <c r="U19" i="1"/>
  <c r="S20" i="1"/>
  <c r="W22" i="1"/>
  <c r="X22" i="1" s="1"/>
  <c r="U23" i="1"/>
  <c r="S24" i="1"/>
  <c r="R29" i="1"/>
  <c r="T32" i="1"/>
  <c r="S34" i="1"/>
  <c r="T38" i="1"/>
  <c r="R39" i="1"/>
  <c r="U42" i="1"/>
  <c r="R44" i="1"/>
  <c r="Y46" i="1"/>
  <c r="U62" i="1"/>
  <c r="W73" i="1"/>
  <c r="X73" i="1" s="1"/>
  <c r="S73" i="1"/>
  <c r="U74" i="1"/>
  <c r="Y74" i="1"/>
  <c r="Q74" i="1"/>
  <c r="R77" i="1"/>
  <c r="W81" i="1"/>
  <c r="X81" i="1" s="1"/>
  <c r="T81" i="1"/>
  <c r="S81" i="1"/>
  <c r="S88" i="1"/>
  <c r="V89" i="1"/>
  <c r="T99" i="1"/>
  <c r="S99" i="1"/>
  <c r="R99" i="1"/>
  <c r="W99" i="1"/>
  <c r="V99" i="1"/>
  <c r="X109" i="1"/>
  <c r="S71" i="1"/>
  <c r="W71" i="1"/>
  <c r="Y72" i="1"/>
  <c r="Q72" i="1"/>
  <c r="U72" i="1"/>
  <c r="U86" i="1"/>
  <c r="R86" i="1"/>
  <c r="Y86" i="1"/>
  <c r="Q86" i="1"/>
  <c r="R95" i="1"/>
  <c r="W95" i="1"/>
  <c r="V95" i="1"/>
  <c r="V97" i="1"/>
  <c r="S97" i="1"/>
  <c r="R97" i="1"/>
  <c r="U131" i="1"/>
  <c r="T131" i="1"/>
  <c r="S131" i="1"/>
  <c r="R131" i="1"/>
  <c r="Y131" i="1"/>
  <c r="Q131" i="1"/>
  <c r="W131" i="1"/>
  <c r="V131" i="1"/>
  <c r="V19" i="1"/>
  <c r="V23" i="1"/>
  <c r="V6" i="1"/>
  <c r="X6" i="1" s="1"/>
  <c r="V14" i="1"/>
  <c r="X14" i="1" s="1"/>
  <c r="W19" i="1"/>
  <c r="U20" i="1"/>
  <c r="Q22" i="1"/>
  <c r="Y22" i="1"/>
  <c r="W23" i="1"/>
  <c r="X23" i="1" s="1"/>
  <c r="U24" i="1"/>
  <c r="V32" i="1"/>
  <c r="X32" i="1" s="1"/>
  <c r="U34" i="1"/>
  <c r="V38" i="1"/>
  <c r="X38" i="1" s="1"/>
  <c r="W42" i="1"/>
  <c r="X42" i="1" s="1"/>
  <c r="T44" i="1"/>
  <c r="S46" i="1"/>
  <c r="W69" i="1"/>
  <c r="X69" i="1" s="1"/>
  <c r="S69" i="1"/>
  <c r="U70" i="1"/>
  <c r="Y70" i="1"/>
  <c r="Q70" i="1"/>
  <c r="Q71" i="1"/>
  <c r="R72" i="1"/>
  <c r="R73" i="1"/>
  <c r="S74" i="1"/>
  <c r="T75" i="1"/>
  <c r="T76" i="1"/>
  <c r="Y80" i="1"/>
  <c r="Q80" i="1"/>
  <c r="V80" i="1"/>
  <c r="U80" i="1"/>
  <c r="R81" i="1"/>
  <c r="V82" i="1"/>
  <c r="X82" i="1" s="1"/>
  <c r="W85" i="1"/>
  <c r="X85" i="1" s="1"/>
  <c r="T85" i="1"/>
  <c r="S85" i="1"/>
  <c r="S86" i="1"/>
  <c r="V91" i="1"/>
  <c r="X91" i="1" s="1"/>
  <c r="S91" i="1"/>
  <c r="R91" i="1"/>
  <c r="Q95" i="1"/>
  <c r="Q97" i="1"/>
  <c r="U99" i="1"/>
  <c r="U127" i="1"/>
  <c r="T127" i="1"/>
  <c r="S127" i="1"/>
  <c r="R127" i="1"/>
  <c r="Y127" i="1"/>
  <c r="Q127" i="1"/>
  <c r="W127" i="1"/>
  <c r="V127" i="1"/>
  <c r="X134" i="1"/>
  <c r="R196" i="1"/>
  <c r="W196" i="1"/>
  <c r="X196" i="1" s="1"/>
  <c r="V196" i="1"/>
  <c r="T196" i="1"/>
  <c r="Y196" i="1"/>
  <c r="U196" i="1"/>
  <c r="S196" i="1"/>
  <c r="Q196" i="1"/>
  <c r="Y66" i="1"/>
  <c r="Q66" i="1"/>
  <c r="U66" i="1"/>
  <c r="R71" i="1"/>
  <c r="S72" i="1"/>
  <c r="T86" i="1"/>
  <c r="S95" i="1"/>
  <c r="T97" i="1"/>
  <c r="T103" i="1"/>
  <c r="S103" i="1"/>
  <c r="R103" i="1"/>
  <c r="Y103" i="1"/>
  <c r="Q103" i="1"/>
  <c r="W103" i="1"/>
  <c r="V103" i="1"/>
  <c r="U123" i="1"/>
  <c r="T123" i="1"/>
  <c r="S123" i="1"/>
  <c r="R123" i="1"/>
  <c r="Y123" i="1"/>
  <c r="Q123" i="1"/>
  <c r="W123" i="1"/>
  <c r="V123" i="1"/>
  <c r="Y159" i="1"/>
  <c r="X159" i="1"/>
  <c r="Q23" i="1"/>
  <c r="Y42" i="1"/>
  <c r="X43" i="1"/>
  <c r="R62" i="1"/>
  <c r="V62" i="1"/>
  <c r="X62" i="1" s="1"/>
  <c r="R66" i="1"/>
  <c r="T71" i="1"/>
  <c r="T72" i="1"/>
  <c r="Y84" i="1"/>
  <c r="Q84" i="1"/>
  <c r="V84" i="1"/>
  <c r="X84" i="1" s="1"/>
  <c r="U84" i="1"/>
  <c r="V86" i="1"/>
  <c r="W89" i="1"/>
  <c r="X89" i="1" s="1"/>
  <c r="T89" i="1"/>
  <c r="S89" i="1"/>
  <c r="T95" i="1"/>
  <c r="U97" i="1"/>
  <c r="T107" i="1"/>
  <c r="S107" i="1"/>
  <c r="R107" i="1"/>
  <c r="Y107" i="1"/>
  <c r="Q107" i="1"/>
  <c r="W107" i="1"/>
  <c r="X107" i="1" s="1"/>
  <c r="V107" i="1"/>
  <c r="U119" i="1"/>
  <c r="T119" i="1"/>
  <c r="S119" i="1"/>
  <c r="R119" i="1"/>
  <c r="Y119" i="1"/>
  <c r="Q119" i="1"/>
  <c r="W119" i="1"/>
  <c r="X119" i="1" s="1"/>
  <c r="V119" i="1"/>
  <c r="X124" i="1"/>
  <c r="U151" i="1"/>
  <c r="T151" i="1"/>
  <c r="S151" i="1"/>
  <c r="R151" i="1"/>
  <c r="Y151" i="1"/>
  <c r="Q151" i="1"/>
  <c r="W151" i="1"/>
  <c r="V151" i="1"/>
  <c r="Y6" i="1"/>
  <c r="T22" i="1"/>
  <c r="Q32" i="1"/>
  <c r="Q38" i="1"/>
  <c r="Y38" i="1"/>
  <c r="Q42" i="1"/>
  <c r="Q62" i="1"/>
  <c r="S66" i="1"/>
  <c r="U71" i="1"/>
  <c r="V72" i="1"/>
  <c r="U78" i="1"/>
  <c r="R78" i="1"/>
  <c r="Y78" i="1"/>
  <c r="Q78" i="1"/>
  <c r="W86" i="1"/>
  <c r="U95" i="1"/>
  <c r="W97" i="1"/>
  <c r="U111" i="1"/>
  <c r="T111" i="1"/>
  <c r="S111" i="1"/>
  <c r="R111" i="1"/>
  <c r="Y111" i="1"/>
  <c r="Q111" i="1"/>
  <c r="W111" i="1"/>
  <c r="V111" i="1"/>
  <c r="U115" i="1"/>
  <c r="T115" i="1"/>
  <c r="S115" i="1"/>
  <c r="R115" i="1"/>
  <c r="Y115" i="1"/>
  <c r="Q115" i="1"/>
  <c r="W115" i="1"/>
  <c r="V115" i="1"/>
  <c r="X129" i="1"/>
  <c r="X152" i="1"/>
  <c r="Q6" i="1"/>
  <c r="Q20" i="1"/>
  <c r="Q24" i="1"/>
  <c r="Q34" i="1"/>
  <c r="S42" i="1"/>
  <c r="Y44" i="1"/>
  <c r="S62" i="1"/>
  <c r="T66" i="1"/>
  <c r="V71" i="1"/>
  <c r="W72" i="1"/>
  <c r="W77" i="1"/>
  <c r="X77" i="1" s="1"/>
  <c r="T77" i="1"/>
  <c r="S77" i="1"/>
  <c r="S78" i="1"/>
  <c r="S84" i="1"/>
  <c r="Y88" i="1"/>
  <c r="Q88" i="1"/>
  <c r="V88" i="1"/>
  <c r="X88" i="1" s="1"/>
  <c r="U88" i="1"/>
  <c r="R89" i="1"/>
  <c r="X108" i="1"/>
  <c r="X112" i="1"/>
  <c r="X116" i="1"/>
  <c r="U137" i="1"/>
  <c r="T137" i="1"/>
  <c r="S137" i="1"/>
  <c r="R137" i="1"/>
  <c r="Y137" i="1"/>
  <c r="Q137" i="1"/>
  <c r="W137" i="1"/>
  <c r="V137" i="1"/>
  <c r="W79" i="1"/>
  <c r="X79" i="1" s="1"/>
  <c r="W83" i="1"/>
  <c r="X83" i="1" s="1"/>
  <c r="W87" i="1"/>
  <c r="X87" i="1" s="1"/>
  <c r="R101" i="1"/>
  <c r="R105" i="1"/>
  <c r="R109" i="1"/>
  <c r="R113" i="1"/>
  <c r="R117" i="1"/>
  <c r="R121" i="1"/>
  <c r="R125" i="1"/>
  <c r="R129" i="1"/>
  <c r="R135" i="1"/>
  <c r="U142" i="1"/>
  <c r="S143" i="1"/>
  <c r="R153" i="1"/>
  <c r="W175" i="1"/>
  <c r="T183" i="1"/>
  <c r="Y183" i="1"/>
  <c r="Q183" i="1"/>
  <c r="V183" i="1"/>
  <c r="S184" i="1"/>
  <c r="U187" i="1"/>
  <c r="Q192" i="1"/>
  <c r="X201" i="1"/>
  <c r="Q204" i="1"/>
  <c r="V318" i="1"/>
  <c r="W318" i="1"/>
  <c r="U318" i="1"/>
  <c r="T318" i="1"/>
  <c r="R318" i="1"/>
  <c r="Q318" i="1"/>
  <c r="Y318" i="1"/>
  <c r="S318" i="1"/>
  <c r="S101" i="1"/>
  <c r="S105" i="1"/>
  <c r="S109" i="1"/>
  <c r="S113" i="1"/>
  <c r="S117" i="1"/>
  <c r="S121" i="1"/>
  <c r="S125" i="1"/>
  <c r="S129" i="1"/>
  <c r="S135" i="1"/>
  <c r="V142" i="1"/>
  <c r="X142" i="1" s="1"/>
  <c r="T143" i="1"/>
  <c r="S153" i="1"/>
  <c r="R180" i="1"/>
  <c r="W180" i="1"/>
  <c r="X180" i="1" s="1"/>
  <c r="T180" i="1"/>
  <c r="U184" i="1"/>
  <c r="S192" i="1"/>
  <c r="S204" i="1"/>
  <c r="R208" i="1"/>
  <c r="W208" i="1"/>
  <c r="V208" i="1"/>
  <c r="T208" i="1"/>
  <c r="X290" i="1"/>
  <c r="U117" i="1"/>
  <c r="U121" i="1"/>
  <c r="U125" i="1"/>
  <c r="U129" i="1"/>
  <c r="U135" i="1"/>
  <c r="V143" i="1"/>
  <c r="U153" i="1"/>
  <c r="W166" i="1"/>
  <c r="X166" i="1" s="1"/>
  <c r="T166" i="1"/>
  <c r="U167" i="1"/>
  <c r="R167" i="1"/>
  <c r="W170" i="1"/>
  <c r="X170" i="1" s="1"/>
  <c r="T170" i="1"/>
  <c r="U171" i="1"/>
  <c r="R171" i="1"/>
  <c r="W174" i="1"/>
  <c r="X174" i="1" s="1"/>
  <c r="T174" i="1"/>
  <c r="U175" i="1"/>
  <c r="R175" i="1"/>
  <c r="T177" i="1"/>
  <c r="Y177" i="1"/>
  <c r="Q177" i="1"/>
  <c r="V177" i="1"/>
  <c r="R188" i="1"/>
  <c r="W188" i="1"/>
  <c r="T188" i="1"/>
  <c r="X247" i="1"/>
  <c r="V101" i="1"/>
  <c r="X101" i="1" s="1"/>
  <c r="V105" i="1"/>
  <c r="X105" i="1" s="1"/>
  <c r="V109" i="1"/>
  <c r="V113" i="1"/>
  <c r="X113" i="1" s="1"/>
  <c r="V117" i="1"/>
  <c r="X117" i="1" s="1"/>
  <c r="V121" i="1"/>
  <c r="X121" i="1" s="1"/>
  <c r="V125" i="1"/>
  <c r="X125" i="1" s="1"/>
  <c r="V129" i="1"/>
  <c r="V135" i="1"/>
  <c r="Q142" i="1"/>
  <c r="W143" i="1"/>
  <c r="V153" i="1"/>
  <c r="X153" i="1" s="1"/>
  <c r="Q166" i="1"/>
  <c r="Q167" i="1"/>
  <c r="Y169" i="1"/>
  <c r="Q169" i="1"/>
  <c r="V169" i="1"/>
  <c r="X169" i="1" s="1"/>
  <c r="Q170" i="1"/>
  <c r="Q171" i="1"/>
  <c r="Y173" i="1"/>
  <c r="Q173" i="1"/>
  <c r="V173" i="1"/>
  <c r="X173" i="1" s="1"/>
  <c r="Q174" i="1"/>
  <c r="Q175" i="1"/>
  <c r="R177" i="1"/>
  <c r="U180" i="1"/>
  <c r="W183" i="1"/>
  <c r="X183" i="1" s="1"/>
  <c r="Q188" i="1"/>
  <c r="U208" i="1"/>
  <c r="X312" i="1"/>
  <c r="W135" i="1"/>
  <c r="R170" i="1"/>
  <c r="S171" i="1"/>
  <c r="R174" i="1"/>
  <c r="S175" i="1"/>
  <c r="S177" i="1"/>
  <c r="T187" i="1"/>
  <c r="Y187" i="1"/>
  <c r="Q187" i="1"/>
  <c r="V187" i="1"/>
  <c r="X187" i="1" s="1"/>
  <c r="S188" i="1"/>
  <c r="R200" i="1"/>
  <c r="W200" i="1"/>
  <c r="V200" i="1"/>
  <c r="T200" i="1"/>
  <c r="Q143" i="1"/>
  <c r="Y143" i="1"/>
  <c r="S166" i="1"/>
  <c r="T167" i="1"/>
  <c r="S170" i="1"/>
  <c r="T171" i="1"/>
  <c r="S174" i="1"/>
  <c r="T175" i="1"/>
  <c r="U177" i="1"/>
  <c r="R184" i="1"/>
  <c r="W184" i="1"/>
  <c r="X184" i="1" s="1"/>
  <c r="T184" i="1"/>
  <c r="R187" i="1"/>
  <c r="U188" i="1"/>
  <c r="Q200" i="1"/>
  <c r="X203" i="1"/>
  <c r="Q135" i="1"/>
  <c r="Q153" i="1"/>
  <c r="U166" i="1"/>
  <c r="V167" i="1"/>
  <c r="X167" i="1" s="1"/>
  <c r="U170" i="1"/>
  <c r="V171" i="1"/>
  <c r="X171" i="1" s="1"/>
  <c r="U174" i="1"/>
  <c r="V175" i="1"/>
  <c r="W177" i="1"/>
  <c r="Q184" i="1"/>
  <c r="S187" i="1"/>
  <c r="V188" i="1"/>
  <c r="X189" i="1"/>
  <c r="R192" i="1"/>
  <c r="W192" i="1"/>
  <c r="V192" i="1"/>
  <c r="T192" i="1"/>
  <c r="S200" i="1"/>
  <c r="R204" i="1"/>
  <c r="W204" i="1"/>
  <c r="V204" i="1"/>
  <c r="T204" i="1"/>
  <c r="X263" i="1"/>
  <c r="R181" i="1"/>
  <c r="R185" i="1"/>
  <c r="R189" i="1"/>
  <c r="V191" i="1"/>
  <c r="X191" i="1" s="1"/>
  <c r="R193" i="1"/>
  <c r="V195" i="1"/>
  <c r="X195" i="1" s="1"/>
  <c r="R197" i="1"/>
  <c r="V199" i="1"/>
  <c r="X199" i="1" s="1"/>
  <c r="R201" i="1"/>
  <c r="V203" i="1"/>
  <c r="R205" i="1"/>
  <c r="V207" i="1"/>
  <c r="X207" i="1" s="1"/>
  <c r="R209" i="1"/>
  <c r="V211" i="1"/>
  <c r="X211" i="1" s="1"/>
  <c r="T212" i="1"/>
  <c r="R213" i="1"/>
  <c r="V215" i="1"/>
  <c r="X215" i="1" s="1"/>
  <c r="T216" i="1"/>
  <c r="R217" i="1"/>
  <c r="V219" i="1"/>
  <c r="X219" i="1" s="1"/>
  <c r="T220" i="1"/>
  <c r="R221" i="1"/>
  <c r="V223" i="1"/>
  <c r="X223" i="1" s="1"/>
  <c r="T224" i="1"/>
  <c r="R225" i="1"/>
  <c r="V227" i="1"/>
  <c r="X227" i="1" s="1"/>
  <c r="T228" i="1"/>
  <c r="R229" i="1"/>
  <c r="V231" i="1"/>
  <c r="X231" i="1" s="1"/>
  <c r="T232" i="1"/>
  <c r="R233" i="1"/>
  <c r="V235" i="1"/>
  <c r="X235" i="1" s="1"/>
  <c r="T236" i="1"/>
  <c r="R237" i="1"/>
  <c r="V239" i="1"/>
  <c r="X239" i="1" s="1"/>
  <c r="T240" i="1"/>
  <c r="R241" i="1"/>
  <c r="V243" i="1"/>
  <c r="X243" i="1" s="1"/>
  <c r="T244" i="1"/>
  <c r="R245" i="1"/>
  <c r="V247" i="1"/>
  <c r="T248" i="1"/>
  <c r="R249" i="1"/>
  <c r="V251" i="1"/>
  <c r="X251" i="1" s="1"/>
  <c r="T252" i="1"/>
  <c r="R253" i="1"/>
  <c r="V255" i="1"/>
  <c r="X255" i="1" s="1"/>
  <c r="T256" i="1"/>
  <c r="R257" i="1"/>
  <c r="V259" i="1"/>
  <c r="X259" i="1" s="1"/>
  <c r="T260" i="1"/>
  <c r="R261" i="1"/>
  <c r="V263" i="1"/>
  <c r="T264" i="1"/>
  <c r="S266" i="1"/>
  <c r="U267" i="1"/>
  <c r="U268" i="1"/>
  <c r="T270" i="1"/>
  <c r="V271" i="1"/>
  <c r="V279" i="1"/>
  <c r="V287" i="1"/>
  <c r="S300" i="1"/>
  <c r="X301" i="1"/>
  <c r="V304" i="1"/>
  <c r="X304" i="1" s="1"/>
  <c r="U304" i="1"/>
  <c r="T304" i="1"/>
  <c r="R304" i="1"/>
  <c r="Y304" i="1"/>
  <c r="Q304" i="1"/>
  <c r="X305" i="1"/>
  <c r="V308" i="1"/>
  <c r="X308" i="1" s="1"/>
  <c r="U308" i="1"/>
  <c r="T308" i="1"/>
  <c r="R308" i="1"/>
  <c r="Y308" i="1"/>
  <c r="Q308" i="1"/>
  <c r="X309" i="1"/>
  <c r="V312" i="1"/>
  <c r="U312" i="1"/>
  <c r="T312" i="1"/>
  <c r="R312" i="1"/>
  <c r="Y312" i="1"/>
  <c r="Q312" i="1"/>
  <c r="X313" i="1"/>
  <c r="T266" i="1"/>
  <c r="V267" i="1"/>
  <c r="V268" i="1"/>
  <c r="X268" i="1" s="1"/>
  <c r="W270" i="1"/>
  <c r="X270" i="1" s="1"/>
  <c r="W271" i="1"/>
  <c r="T275" i="1"/>
  <c r="S275" i="1"/>
  <c r="R275" i="1"/>
  <c r="W279" i="1"/>
  <c r="X279" i="1" s="1"/>
  <c r="T283" i="1"/>
  <c r="S283" i="1"/>
  <c r="R283" i="1"/>
  <c r="W287" i="1"/>
  <c r="V212" i="1"/>
  <c r="V216" i="1"/>
  <c r="V220" i="1"/>
  <c r="V224" i="1"/>
  <c r="V228" i="1"/>
  <c r="V232" i="1"/>
  <c r="V236" i="1"/>
  <c r="V240" i="1"/>
  <c r="V244" i="1"/>
  <c r="V248" i="1"/>
  <c r="V252" i="1"/>
  <c r="V256" i="1"/>
  <c r="V260" i="1"/>
  <c r="V264" i="1"/>
  <c r="W266" i="1"/>
  <c r="W267" i="1"/>
  <c r="X267" i="1" s="1"/>
  <c r="V274" i="1"/>
  <c r="U274" i="1"/>
  <c r="T274" i="1"/>
  <c r="Q275" i="1"/>
  <c r="V282" i="1"/>
  <c r="U282" i="1"/>
  <c r="T282" i="1"/>
  <c r="Q283" i="1"/>
  <c r="V290" i="1"/>
  <c r="U290" i="1"/>
  <c r="T290" i="1"/>
  <c r="R290" i="1"/>
  <c r="Q191" i="1"/>
  <c r="Y191" i="1"/>
  <c r="Q195" i="1"/>
  <c r="Y195" i="1"/>
  <c r="Q199" i="1"/>
  <c r="Y199" i="1"/>
  <c r="Q203" i="1"/>
  <c r="Y203" i="1"/>
  <c r="Q207" i="1"/>
  <c r="Y207" i="1"/>
  <c r="Q211" i="1"/>
  <c r="Y211" i="1"/>
  <c r="W212" i="1"/>
  <c r="X212" i="1" s="1"/>
  <c r="Q215" i="1"/>
  <c r="Y215" i="1"/>
  <c r="W216" i="1"/>
  <c r="X216" i="1" s="1"/>
  <c r="Q219" i="1"/>
  <c r="Y219" i="1"/>
  <c r="W220" i="1"/>
  <c r="Q223" i="1"/>
  <c r="Y223" i="1"/>
  <c r="W224" i="1"/>
  <c r="X224" i="1" s="1"/>
  <c r="Q227" i="1"/>
  <c r="Y227" i="1"/>
  <c r="W228" i="1"/>
  <c r="X228" i="1" s="1"/>
  <c r="Q231" i="1"/>
  <c r="Y231" i="1"/>
  <c r="W232" i="1"/>
  <c r="Q235" i="1"/>
  <c r="Y235" i="1"/>
  <c r="W236" i="1"/>
  <c r="X236" i="1" s="1"/>
  <c r="Q239" i="1"/>
  <c r="Y239" i="1"/>
  <c r="W240" i="1"/>
  <c r="Q243" i="1"/>
  <c r="Y243" i="1"/>
  <c r="W244" i="1"/>
  <c r="X244" i="1" s="1"/>
  <c r="Q247" i="1"/>
  <c r="Y247" i="1"/>
  <c r="W248" i="1"/>
  <c r="X248" i="1" s="1"/>
  <c r="Q251" i="1"/>
  <c r="Y251" i="1"/>
  <c r="W252" i="1"/>
  <c r="X252" i="1" s="1"/>
  <c r="Q255" i="1"/>
  <c r="Y255" i="1"/>
  <c r="W256" i="1"/>
  <c r="X256" i="1" s="1"/>
  <c r="Q259" i="1"/>
  <c r="Y259" i="1"/>
  <c r="W260" i="1"/>
  <c r="X260" i="1" s="1"/>
  <c r="Q263" i="1"/>
  <c r="Y263" i="1"/>
  <c r="W264" i="1"/>
  <c r="Q274" i="1"/>
  <c r="U275" i="1"/>
  <c r="Q282" i="1"/>
  <c r="U283" i="1"/>
  <c r="Q290" i="1"/>
  <c r="U380" i="1"/>
  <c r="T380" i="1"/>
  <c r="Y380" i="1"/>
  <c r="W380" i="1"/>
  <c r="V380" i="1"/>
  <c r="S380" i="1"/>
  <c r="R380" i="1"/>
  <c r="Q380" i="1"/>
  <c r="V270" i="1"/>
  <c r="U270" i="1"/>
  <c r="T271" i="1"/>
  <c r="S271" i="1"/>
  <c r="V275" i="1"/>
  <c r="V296" i="1"/>
  <c r="X296" i="1" s="1"/>
  <c r="U296" i="1"/>
  <c r="T296" i="1"/>
  <c r="R296" i="1"/>
  <c r="V338" i="1"/>
  <c r="R338" i="1"/>
  <c r="Y338" i="1"/>
  <c r="W338" i="1"/>
  <c r="X338" i="1" s="1"/>
  <c r="U338" i="1"/>
  <c r="S338" i="1"/>
  <c r="Q338" i="1"/>
  <c r="V266" i="1"/>
  <c r="U266" i="1"/>
  <c r="T267" i="1"/>
  <c r="S267" i="1"/>
  <c r="R268" i="1"/>
  <c r="Y268" i="1"/>
  <c r="Q268" i="1"/>
  <c r="Q270" i="1"/>
  <c r="Q271" i="1"/>
  <c r="W275" i="1"/>
  <c r="X275" i="1" s="1"/>
  <c r="X276" i="1"/>
  <c r="T279" i="1"/>
  <c r="S279" i="1"/>
  <c r="R279" i="1"/>
  <c r="W283" i="1"/>
  <c r="X283" i="1" s="1"/>
  <c r="X284" i="1"/>
  <c r="T287" i="1"/>
  <c r="S287" i="1"/>
  <c r="R287" i="1"/>
  <c r="Q296" i="1"/>
  <c r="X316" i="1"/>
  <c r="T338" i="1"/>
  <c r="R264" i="1"/>
  <c r="Q266" i="1"/>
  <c r="Q267" i="1"/>
  <c r="S268" i="1"/>
  <c r="R270" i="1"/>
  <c r="R271" i="1"/>
  <c r="W274" i="1"/>
  <c r="X274" i="1" s="1"/>
  <c r="V278" i="1"/>
  <c r="X278" i="1" s="1"/>
  <c r="U278" i="1"/>
  <c r="T278" i="1"/>
  <c r="Q279" i="1"/>
  <c r="W282" i="1"/>
  <c r="X282" i="1" s="1"/>
  <c r="V286" i="1"/>
  <c r="X286" i="1" s="1"/>
  <c r="U286" i="1"/>
  <c r="T286" i="1"/>
  <c r="Q287" i="1"/>
  <c r="S296" i="1"/>
  <c r="X297" i="1"/>
  <c r="V300" i="1"/>
  <c r="X300" i="1" s="1"/>
  <c r="U300" i="1"/>
  <c r="T300" i="1"/>
  <c r="R300" i="1"/>
  <c r="R340" i="1"/>
  <c r="V340" i="1"/>
  <c r="Y340" i="1"/>
  <c r="W340" i="1"/>
  <c r="X340" i="1" s="1"/>
  <c r="U340" i="1"/>
  <c r="S340" i="1"/>
  <c r="Q340" i="1"/>
  <c r="U366" i="1"/>
  <c r="S366" i="1"/>
  <c r="R366" i="1"/>
  <c r="Q366" i="1"/>
  <c r="W366" i="1"/>
  <c r="V366" i="1"/>
  <c r="Y366" i="1"/>
  <c r="T366" i="1"/>
  <c r="Y319" i="1"/>
  <c r="S334" i="1"/>
  <c r="S336" i="1"/>
  <c r="V342" i="1"/>
  <c r="S342" i="1"/>
  <c r="R342" i="1"/>
  <c r="Q344" i="1"/>
  <c r="Q346" i="1"/>
  <c r="S348" i="1"/>
  <c r="T350" i="1"/>
  <c r="U354" i="1"/>
  <c r="R354" i="1"/>
  <c r="W354" i="1"/>
  <c r="T355" i="1"/>
  <c r="X369" i="1"/>
  <c r="X402" i="1"/>
  <c r="Q319" i="1"/>
  <c r="Y320" i="1"/>
  <c r="X321" i="1"/>
  <c r="X323" i="1"/>
  <c r="T334" i="1"/>
  <c r="T336" i="1"/>
  <c r="Q342" i="1"/>
  <c r="S344" i="1"/>
  <c r="T346" i="1"/>
  <c r="T348" i="1"/>
  <c r="U350" i="1"/>
  <c r="X352" i="1"/>
  <c r="Q354" i="1"/>
  <c r="U355" i="1"/>
  <c r="W361" i="1"/>
  <c r="X361" i="1" s="1"/>
  <c r="U361" i="1"/>
  <c r="S361" i="1"/>
  <c r="R361" i="1"/>
  <c r="Q361" i="1"/>
  <c r="W379" i="1"/>
  <c r="V379" i="1"/>
  <c r="Y379" i="1"/>
  <c r="U379" i="1"/>
  <c r="T379" i="1"/>
  <c r="S379" i="1"/>
  <c r="R379" i="1"/>
  <c r="Q379" i="1"/>
  <c r="X384" i="1"/>
  <c r="Y404" i="1"/>
  <c r="Q404" i="1"/>
  <c r="W404" i="1"/>
  <c r="V404" i="1"/>
  <c r="U404" i="1"/>
  <c r="T404" i="1"/>
  <c r="S404" i="1"/>
  <c r="R404" i="1"/>
  <c r="R293" i="1"/>
  <c r="R297" i="1"/>
  <c r="R301" i="1"/>
  <c r="R305" i="1"/>
  <c r="R309" i="1"/>
  <c r="R313" i="1"/>
  <c r="Y314" i="1"/>
  <c r="S319" i="1"/>
  <c r="S320" i="1"/>
  <c r="V322" i="1"/>
  <c r="X322" i="1" s="1"/>
  <c r="R322" i="1"/>
  <c r="R324" i="1"/>
  <c r="V324" i="1"/>
  <c r="X324" i="1" s="1"/>
  <c r="X329" i="1"/>
  <c r="X331" i="1"/>
  <c r="W334" i="1"/>
  <c r="W336" i="1"/>
  <c r="U342" i="1"/>
  <c r="U344" i="1"/>
  <c r="W346" i="1"/>
  <c r="X346" i="1" s="1"/>
  <c r="T354" i="1"/>
  <c r="V361" i="1"/>
  <c r="S381" i="1"/>
  <c r="R381" i="1"/>
  <c r="Y381" i="1"/>
  <c r="W381" i="1"/>
  <c r="V381" i="1"/>
  <c r="U381" i="1"/>
  <c r="T381" i="1"/>
  <c r="Q381" i="1"/>
  <c r="U410" i="1"/>
  <c r="S410" i="1"/>
  <c r="R410" i="1"/>
  <c r="Y410" i="1"/>
  <c r="W410" i="1"/>
  <c r="V410" i="1"/>
  <c r="T410" i="1"/>
  <c r="Q410" i="1"/>
  <c r="Q272" i="1"/>
  <c r="Y272" i="1"/>
  <c r="Q276" i="1"/>
  <c r="Y276" i="1"/>
  <c r="Q280" i="1"/>
  <c r="Y280" i="1"/>
  <c r="Q284" i="1"/>
  <c r="Y284" i="1"/>
  <c r="Q288" i="1"/>
  <c r="Y288" i="1"/>
  <c r="S293" i="1"/>
  <c r="Q294" i="1"/>
  <c r="Y294" i="1"/>
  <c r="S297" i="1"/>
  <c r="Q298" i="1"/>
  <c r="Y298" i="1"/>
  <c r="S301" i="1"/>
  <c r="Q302" i="1"/>
  <c r="Y302" i="1"/>
  <c r="S305" i="1"/>
  <c r="Q306" i="1"/>
  <c r="Y306" i="1"/>
  <c r="S309" i="1"/>
  <c r="Q310" i="1"/>
  <c r="Y310" i="1"/>
  <c r="S313" i="1"/>
  <c r="Q314" i="1"/>
  <c r="Y315" i="1"/>
  <c r="U319" i="1"/>
  <c r="T320" i="1"/>
  <c r="Q322" i="1"/>
  <c r="Q324" i="1"/>
  <c r="V326" i="1"/>
  <c r="X326" i="1" s="1"/>
  <c r="R326" i="1"/>
  <c r="R328" i="1"/>
  <c r="V328" i="1"/>
  <c r="X328" i="1" s="1"/>
  <c r="X333" i="1"/>
  <c r="X335" i="1"/>
  <c r="W342" i="1"/>
  <c r="X342" i="1" s="1"/>
  <c r="X347" i="1"/>
  <c r="X349" i="1"/>
  <c r="V354" i="1"/>
  <c r="U358" i="1"/>
  <c r="Q358" i="1"/>
  <c r="T358" i="1"/>
  <c r="S358" i="1"/>
  <c r="Y361" i="1"/>
  <c r="R314" i="1"/>
  <c r="Y316" i="1"/>
  <c r="V319" i="1"/>
  <c r="X319" i="1" s="1"/>
  <c r="U320" i="1"/>
  <c r="S322" i="1"/>
  <c r="S324" i="1"/>
  <c r="Q326" i="1"/>
  <c r="Q328" i="1"/>
  <c r="V330" i="1"/>
  <c r="X330" i="1" s="1"/>
  <c r="R330" i="1"/>
  <c r="R332" i="1"/>
  <c r="V332" i="1"/>
  <c r="X332" i="1" s="1"/>
  <c r="X337" i="1"/>
  <c r="X339" i="1"/>
  <c r="Y354" i="1"/>
  <c r="X385" i="1"/>
  <c r="V334" i="1"/>
  <c r="R334" i="1"/>
  <c r="R336" i="1"/>
  <c r="V336" i="1"/>
  <c r="R348" i="1"/>
  <c r="W348" i="1"/>
  <c r="V348" i="1"/>
  <c r="V350" i="1"/>
  <c r="X350" i="1" s="1"/>
  <c r="S350" i="1"/>
  <c r="R350" i="1"/>
  <c r="S355" i="1"/>
  <c r="Q355" i="1"/>
  <c r="W355" i="1"/>
  <c r="V355" i="1"/>
  <c r="Y360" i="1"/>
  <c r="Q360" i="1"/>
  <c r="V360" i="1"/>
  <c r="X360" i="1" s="1"/>
  <c r="T360" i="1"/>
  <c r="S360" i="1"/>
  <c r="R360" i="1"/>
  <c r="R344" i="1"/>
  <c r="W344" i="1"/>
  <c r="X344" i="1" s="1"/>
  <c r="V344" i="1"/>
  <c r="V346" i="1"/>
  <c r="S346" i="1"/>
  <c r="R346" i="1"/>
  <c r="S371" i="1"/>
  <c r="W371" i="1"/>
  <c r="V371" i="1"/>
  <c r="U371" i="1"/>
  <c r="T371" i="1"/>
  <c r="R371" i="1"/>
  <c r="Q371" i="1"/>
  <c r="V422" i="1"/>
  <c r="U422" i="1"/>
  <c r="T422" i="1"/>
  <c r="S422" i="1"/>
  <c r="R422" i="1"/>
  <c r="Y422" i="1"/>
  <c r="W422" i="1"/>
  <c r="X422" i="1" s="1"/>
  <c r="Q422" i="1"/>
  <c r="Y351" i="1"/>
  <c r="R359" i="1"/>
  <c r="Y362" i="1"/>
  <c r="V365" i="1"/>
  <c r="X365" i="1" s="1"/>
  <c r="T368" i="1"/>
  <c r="S369" i="1"/>
  <c r="R370" i="1"/>
  <c r="Y372" i="1"/>
  <c r="Q372" i="1"/>
  <c r="W373" i="1"/>
  <c r="X373" i="1" s="1"/>
  <c r="V373" i="1"/>
  <c r="U376" i="1"/>
  <c r="T376" i="1"/>
  <c r="S377" i="1"/>
  <c r="R377" i="1"/>
  <c r="R383" i="1"/>
  <c r="R384" i="1"/>
  <c r="T385" i="1"/>
  <c r="S389" i="1"/>
  <c r="S390" i="1"/>
  <c r="U393" i="1"/>
  <c r="S405" i="1"/>
  <c r="W409" i="1"/>
  <c r="U409" i="1"/>
  <c r="T409" i="1"/>
  <c r="U414" i="1"/>
  <c r="T414" i="1"/>
  <c r="S414" i="1"/>
  <c r="R414" i="1"/>
  <c r="U418" i="1"/>
  <c r="T418" i="1"/>
  <c r="S418" i="1"/>
  <c r="R418" i="1"/>
  <c r="X431" i="1"/>
  <c r="Y352" i="1"/>
  <c r="Q352" i="1"/>
  <c r="Y353" i="1"/>
  <c r="T359" i="1"/>
  <c r="Y363" i="1"/>
  <c r="U368" i="1"/>
  <c r="T369" i="1"/>
  <c r="S370" i="1"/>
  <c r="S383" i="1"/>
  <c r="S384" i="1"/>
  <c r="U385" i="1"/>
  <c r="T389" i="1"/>
  <c r="V390" i="1"/>
  <c r="V393" i="1"/>
  <c r="U402" i="1"/>
  <c r="S402" i="1"/>
  <c r="R402" i="1"/>
  <c r="V405" i="1"/>
  <c r="Y364" i="1"/>
  <c r="Q364" i="1"/>
  <c r="Y365" i="1"/>
  <c r="U369" i="1"/>
  <c r="U389" i="1"/>
  <c r="W390" i="1"/>
  <c r="X390" i="1" s="1"/>
  <c r="W393" i="1"/>
  <c r="X393" i="1" s="1"/>
  <c r="W401" i="1"/>
  <c r="X401" i="1" s="1"/>
  <c r="U401" i="1"/>
  <c r="T401" i="1"/>
  <c r="Y408" i="1"/>
  <c r="Q408" i="1"/>
  <c r="W408" i="1"/>
  <c r="X408" i="1" s="1"/>
  <c r="V408" i="1"/>
  <c r="W413" i="1"/>
  <c r="V413" i="1"/>
  <c r="U413" i="1"/>
  <c r="T413" i="1"/>
  <c r="W417" i="1"/>
  <c r="V417" i="1"/>
  <c r="U417" i="1"/>
  <c r="T417" i="1"/>
  <c r="U351" i="1"/>
  <c r="T352" i="1"/>
  <c r="S353" i="1"/>
  <c r="Y356" i="1"/>
  <c r="Q356" i="1"/>
  <c r="Y357" i="1"/>
  <c r="W359" i="1"/>
  <c r="X359" i="1" s="1"/>
  <c r="T362" i="1"/>
  <c r="T363" i="1"/>
  <c r="S364" i="1"/>
  <c r="R365" i="1"/>
  <c r="Y367" i="1"/>
  <c r="W370" i="1"/>
  <c r="X370" i="1" s="1"/>
  <c r="U372" i="1"/>
  <c r="T373" i="1"/>
  <c r="V376" i="1"/>
  <c r="X376" i="1" s="1"/>
  <c r="V377" i="1"/>
  <c r="X377" i="1" s="1"/>
  <c r="X386" i="1"/>
  <c r="Y400" i="1"/>
  <c r="Q400" i="1"/>
  <c r="W400" i="1"/>
  <c r="V400" i="1"/>
  <c r="R401" i="1"/>
  <c r="V402" i="1"/>
  <c r="U406" i="1"/>
  <c r="S406" i="1"/>
  <c r="R406" i="1"/>
  <c r="S408" i="1"/>
  <c r="V409" i="1"/>
  <c r="X411" i="1"/>
  <c r="R413" i="1"/>
  <c r="X415" i="1"/>
  <c r="R417" i="1"/>
  <c r="X419" i="1"/>
  <c r="Y368" i="1"/>
  <c r="Q368" i="1"/>
  <c r="Y369" i="1"/>
  <c r="W389" i="1"/>
  <c r="X389" i="1" s="1"/>
  <c r="V389" i="1"/>
  <c r="U390" i="1"/>
  <c r="T390" i="1"/>
  <c r="S393" i="1"/>
  <c r="R393" i="1"/>
  <c r="W405" i="1"/>
  <c r="U405" i="1"/>
  <c r="T405" i="1"/>
  <c r="V430" i="1"/>
  <c r="X430" i="1" s="1"/>
  <c r="U430" i="1"/>
  <c r="T430" i="1"/>
  <c r="S430" i="1"/>
  <c r="R430" i="1"/>
  <c r="Y359" i="1"/>
  <c r="U364" i="1"/>
  <c r="T365" i="1"/>
  <c r="R368" i="1"/>
  <c r="Q369" i="1"/>
  <c r="Y370" i="1"/>
  <c r="X378" i="1"/>
  <c r="W383" i="1"/>
  <c r="X383" i="1" s="1"/>
  <c r="V383" i="1"/>
  <c r="U384" i="1"/>
  <c r="T384" i="1"/>
  <c r="S385" i="1"/>
  <c r="R385" i="1"/>
  <c r="Q389" i="1"/>
  <c r="Q390" i="1"/>
  <c r="Q393" i="1"/>
  <c r="X403" i="1"/>
  <c r="Q405" i="1"/>
  <c r="Q430" i="1"/>
  <c r="V412" i="1"/>
  <c r="V416" i="1"/>
  <c r="V420" i="1"/>
  <c r="T421" i="1"/>
  <c r="V428" i="1"/>
  <c r="T429" i="1"/>
  <c r="V432" i="1"/>
  <c r="Q378" i="1"/>
  <c r="Q382" i="1"/>
  <c r="Q386" i="1"/>
  <c r="Q394" i="1"/>
  <c r="Q403" i="1"/>
  <c r="Q407" i="1"/>
  <c r="Q411" i="1"/>
  <c r="W412" i="1"/>
  <c r="Q415" i="1"/>
  <c r="W416" i="1"/>
  <c r="Q419" i="1"/>
  <c r="W420" i="1"/>
  <c r="X420" i="1" s="1"/>
  <c r="U421" i="1"/>
  <c r="Q425" i="1"/>
  <c r="W428" i="1"/>
  <c r="U429" i="1"/>
  <c r="Q431" i="1"/>
  <c r="W432" i="1"/>
  <c r="X432" i="1" s="1"/>
  <c r="V421" i="1"/>
  <c r="X421" i="1" s="1"/>
  <c r="V429" i="1"/>
  <c r="X429" i="1" s="1"/>
  <c r="Q412" i="1"/>
  <c r="Q416" i="1"/>
  <c r="Q420" i="1"/>
  <c r="Q428" i="1"/>
  <c r="Q432" i="1"/>
  <c r="X413" i="1" l="1"/>
  <c r="X348" i="1"/>
  <c r="X410" i="1"/>
  <c r="X404" i="1"/>
  <c r="X192" i="1"/>
  <c r="X97" i="1"/>
  <c r="X416" i="1"/>
  <c r="X371" i="1"/>
  <c r="X355" i="1"/>
  <c r="X381" i="1"/>
  <c r="X380" i="1"/>
  <c r="X200" i="1"/>
  <c r="X115" i="1"/>
  <c r="X111" i="1"/>
  <c r="X123" i="1"/>
  <c r="X103" i="1"/>
  <c r="X127" i="1"/>
  <c r="X95" i="1"/>
  <c r="X99" i="1"/>
  <c r="X336" i="1"/>
  <c r="X86" i="1"/>
  <c r="X71" i="1"/>
  <c r="X412" i="1"/>
  <c r="X400" i="1"/>
  <c r="X334" i="1"/>
  <c r="X379" i="1"/>
  <c r="X354" i="1"/>
  <c r="X366" i="1"/>
  <c r="X204" i="1"/>
  <c r="X208" i="1"/>
  <c r="X151" i="1"/>
  <c r="X428" i="1"/>
  <c r="X405" i="1"/>
  <c r="X417" i="1"/>
  <c r="X264" i="1"/>
  <c r="X232" i="1"/>
  <c r="X72" i="1"/>
  <c r="X409" i="1"/>
  <c r="X220" i="1"/>
  <c r="X135" i="1"/>
  <c r="X143" i="1"/>
  <c r="X188" i="1"/>
  <c r="X175" i="1"/>
  <c r="X240" i="1"/>
  <c r="X266" i="1"/>
  <c r="X287" i="1"/>
  <c r="X271" i="1"/>
  <c r="X177" i="1"/>
  <c r="X318" i="1"/>
  <c r="X137" i="1"/>
  <c r="X19" i="1"/>
  <c r="X131" i="1"/>
</calcChain>
</file>

<file path=xl/sharedStrings.xml><?xml version="1.0" encoding="utf-8"?>
<sst xmlns="http://schemas.openxmlformats.org/spreadsheetml/2006/main" count="1678" uniqueCount="582">
  <si>
    <t xml:space="preserve">Suministro de insumos y dispositivos médico-quirúrgicos requeridos para garantizar la atención integral de los pacientes mediante la ejecución del programa quirúrgico de las Salas de Cirugía de la Unidad Médico y Clínico Quirúrgica del Hospital Militar Central. </t>
  </si>
  <si>
    <t>VALOR HISTORICO ACTUALIZADO</t>
  </si>
  <si>
    <t>Boston Scientific Colombia</t>
  </si>
  <si>
    <t>MEDTRONIC COLOMBIA S.A.</t>
  </si>
  <si>
    <t>DISCOLMETS S.A.S. BIC</t>
  </si>
  <si>
    <t>C.T.P. MEDICA S.A.</t>
  </si>
  <si>
    <t>LM INSTRUMENTS S.A.</t>
  </si>
  <si>
    <t>VYGON COLOMBIA S.A.S</t>
  </si>
  <si>
    <t>BIOTRONITECH COLOMBIA S.A.S</t>
  </si>
  <si>
    <t>SURGICON</t>
  </si>
  <si>
    <t>MEDIREX BIC SAS</t>
  </si>
  <si>
    <t>MENOR VALOR</t>
  </si>
  <si>
    <t>MAYOR VALOR</t>
  </si>
  <si>
    <t>MEDIANA</t>
  </si>
  <si>
    <t>MEDIA GEOMETRICA</t>
  </si>
  <si>
    <t>MEDRIA ARMONICA</t>
  </si>
  <si>
    <t>PROMEDIO</t>
  </si>
  <si>
    <t>DESVIACIÒN ESTANDAR</t>
  </si>
  <si>
    <t>% DISPERCIÒN</t>
  </si>
  <si>
    <t>PRECIO DE REFERENCIA</t>
  </si>
  <si>
    <t>METRICA</t>
  </si>
  <si>
    <t>LOTE No. 1 CABLES MONOPOLARES, BIPOLARES Y NEUMOINSUFLADORES PARA CONSOLAS Y EQUIPOS VALLEY LAB</t>
  </si>
  <si>
    <t>Unidad de medida</t>
  </si>
  <si>
    <t>Cantidad</t>
  </si>
  <si>
    <t>ITEM</t>
  </si>
  <si>
    <t xml:space="preserve">LOTE </t>
  </si>
  <si>
    <t>DESCRIPCION</t>
  </si>
  <si>
    <t>ESPECIFICACIÓN TÉCNICA</t>
  </si>
  <si>
    <t>CABLE MONOPOLAR LAPAROSCOPIA</t>
  </si>
  <si>
    <t>CABLE MONOPOLAR LAPAROSCOPICO REUTILIZABLE DE 300 CMS, COMPATIBLES EN CONEXIÓN CON EQUIPOS VALLEY LAB</t>
  </si>
  <si>
    <t xml:space="preserve">UNIDAD  </t>
  </si>
  <si>
    <t>CABLE PARA CONEXIÓN BIPOLAR</t>
  </si>
  <si>
    <t>CABLE PARA CONEXIÓN BIPOLAR EMPLEADO EN CIRUGIA ABIERTA QUE UTILIZA PINZAS BIPOLARES, COMPATIBLE CON VALLEY LAB, CONEXIÓN DUAL, ESTERILIZABLE A VAPOR, LONGITUD ENTRE 4 A 6 METROS</t>
  </si>
  <si>
    <t>CABLE PARA NEUMO INSUFLADOR</t>
  </si>
  <si>
    <t>CABLE NEUMOINSUFLADOR CON CALENTADOR COMPATIBLE CON NEUMO INSUFLADOR MARCA COVIDIEN REUTILIZABLE Y ESTERILIZABLE</t>
  </si>
  <si>
    <t>CABLE PARA CONEXIÓN BIPOLAR CIRUGIA ENDOSCOPICA</t>
  </si>
  <si>
    <t>CABLE PARA CONEXIÓN BIPOLAR EMPLEADO EN CIRUGIA ENDOSCOPICA DE PROSTATECTOMIA E HISTEROSCOPIA, COMPATIBLE CON MODULO BIPOLAR CONSOLA VALLEY LAB FT10</t>
  </si>
  <si>
    <t>LOTE No. 2 EQUIPO DE INFUSION DE ANALGESIA.. (APOYO TECNOLOGICO)</t>
  </si>
  <si>
    <t>ESPECIFICACION TECNICA</t>
  </si>
  <si>
    <t>EQUIPO DE INFUSION DE ANALGESIA.</t>
  </si>
  <si>
    <t>Equipo de infusión de uso único por paciente, longitud mayor a 2.8 metros, libre de LATEX y DEHP, con configuraciones múltiples, sistema de sensor de aire en línea, protección automático anti-flujo libre y sistema de purga manual - automático. APOYO TECNOLOGICO MINIMO 20 BOMBAS DE INSFUSION QUE Debe incluir obligatoriamente: caja de seguridad que incorpore la bomba, con cerradura y llaves para evitar acceso a las mezclas de medicamentos y a la bomba a personal no autorizado con soporte de atril, mando de bolo PCA ergonómico y seguro. compacto/portátil, pantalla táctil, que integra mecanismo volumetrico peristaltico monocanal con control de flujo magnético y sensor de precisión, lo que asegura una infusion de precision mas o menos de 2.5%. Valores ajustables de presión de oclusión hasta 900mmHg. Sensor de aire en la línea. Modos de funcionamiento Multiterapia (Continuo, Intermitente, multipasos, TPN, PCA, Epidural (PCEA, Epidural intermitente, PIEB). Compatibilidad con múltiples rutas de administración (Intravascular, subcutánea, intra-arterial, epidural y perineural). Con batería recargable de funcionamiento autónomo mínimo de 24 horas. Sistema de configuración segura e individualizada, creacion de biblioteca de medicamentos, perfiles preprogramados, contraseña para bloqueo de pantalla y acceso a la infusión, configuración de alarmas y parámetros de infusión. Sistema de detección, visualización, almacenamiento y extracción de eventos de infusión y errores</t>
  </si>
  <si>
    <t>LOTE No. 3 INSUMOS CIRUGIA CARDIOVASCULAR, CIRCULACIÓN EXTRACORPOREA (APOYO TECNOLOGICO)</t>
  </si>
  <si>
    <t>CANULA ARTERIAL ADULTO 18FR</t>
  </si>
  <si>
    <t>EMPAQUE ESTÉRIL. EMPAQUE INDIVIDUAL. CALIBRE 18 FR. (6.0 MM) CÁNULA ARTERIAL PUNTA RECTA AZUL Y O CON VENT CONECTOR DE 3/8 (0.95 CM) LONGITUD TOTAL 7 PULGADAS (17.8 CM)</t>
  </si>
  <si>
    <t>CANULA ARTERIAL ADULTO 20 FR</t>
  </si>
  <si>
    <t>EMPAQUE ESTÉRIL. EMPAQUE INDIVIDUAL. CALIBRE 20 FR. (6.7 MM) CÁNULA ARTERIAL PUNTA RECTA AZUL CON CONECTOR DE 3/8 (0.95 CM) LONGITUD TOTAL 7 PULGADAS (17.8 CM)</t>
  </si>
  <si>
    <t>CANULA ARTERIAL ADULTO 18FR (CUERPO ALARGADO ANILLADO DE UNA SOLA PIEZA)</t>
  </si>
  <si>
    <t>EMPAQUE ESTÉRIL. EMPAQUE INDIVIDUAL. CALIBRE 18 FR. (6.0 MM) CÁNULA ARTERIAL CON CUERPO ANILLADO RESISTENTE A LAS TORCEDURAS, MARCAS DE PROFUNDIDAD, PUNTA RECTA, CON O SIN VENT, CONECTOR DE 3/8 (0.95 CM) LONGITUD TOTAL 12 PULGADAS (30.5 cm).</t>
  </si>
  <si>
    <t>CANULA ARTERIAL ADULTO 20 FR (CUERPO ALARGADO ANILLADO DE UNA SOLA PIEZA)</t>
  </si>
  <si>
    <t>EMPAQUE ESTÉRIL. EMPAQUE INDIVIDUAL. CALIBRE 20 FR. (6.7 MM) CÁNULA ARTERIAL CON CUERPO ANILLADO RESISTENTE A LAS TORCEDURAS, MARCAS DE PROFUNDIDAD, PUNTA RECTA, CON O SIN VENT, CONECTOR DE 3/8 (0.95 CM) LONGITUD TOTAL 12 PULGADAS (30.5 cm).</t>
  </si>
  <si>
    <t>CÁNULA VENOSA ÚNICA TRIPLE CANASTILLA 29/37/37</t>
  </si>
  <si>
    <t>CANULA PARA ACCESO VENOSO CENTRAL UNICO, DE TRIPLE CANASTILLA, CON CUEPRO REDONDO ANILLADO, SIN VENT, CONECTOR DE 1/2 PULGADA, EN EMPAQUE INDIVIDUAL, ESTERIL, EN LOS CALIBRES 29/37/37 FR</t>
  </si>
  <si>
    <t>CÁNULA VENOSA ÚNICA TRIPLE CANASTILLA 29/29/29</t>
  </si>
  <si>
    <t>CANULA PARA ACCESO VENOSO CENTRAL UNICO, DE TRIPLE CANASTILLA, CON CUEPRO REDONDO ANILLADO, SIN VENT, CONECTOR DE 1/2 PULGADA, EN EMPAQUE INDIVIDUAL, ESTERIL, EN LOS CALIBRES 29/29/29 FR</t>
  </si>
  <si>
    <t>COTIZACIÒN</t>
  </si>
  <si>
    <t>CANULA DE VENOSA UNICA DOBLE CANSTILLA 32/40</t>
  </si>
  <si>
    <t>CANULA PARA ACCESO VENOSO CENTRAL UNICO, DE DOBLE CANASTILLA, CON CUEPRO OVAL, O REDONDA ANILLADO, SIN VENT CONECTOR DE 1/2 PULGADA, EN EMPAQUE INDIVIDUAL, ESTERIL, EN LOS CALIBRES 32/40.</t>
  </si>
  <si>
    <t>CANULA PERFUSION ANTEROGRADA (AGUJA DE CARDIOPLEJIA)</t>
  </si>
  <si>
    <t>EMPAQUE INDIVIDUAL Y ESTÉRIL CÁNULA DE RAÍZ AORTICA CON O SIN LÍNEA VENT. PUNTA RADIOPACA . INTRODUCTOR AHUJA EN ACERO INOXIDABLE. LARGO 5.5 PULGADAS(14.0 CM) CALIBRE 12 GA ( 9 FR.).</t>
  </si>
  <si>
    <t>CANULA PERFUSION CORONARIA RIGIDA 10 FR</t>
  </si>
  <si>
    <t>EMPAQUE ESTÉRIL. EMPAQUE INDIVIDUAL. CÁNULA PERFUSIÓN ANTEROGRADA CON PUNTA SUAVE EN CANASTILLA CON ÁNGULO DE 45 Y 90° CANASTILLA RADIOPACA. CALIBRE 10 FR (3.3MM). SITIO DE CONEXIÓN LUER HEMBRA</t>
  </si>
  <si>
    <t>CANULA PERFUSION CORONARIA RÍGIDA 12 FR</t>
  </si>
  <si>
    <t>EMPAQUE ESTÉRIL. EMPAQUE INDIVIDUAL. CÁNULA PERFUSIÓN ANTEROGRADA CON PUNTA SUAVE EN CANASTILLA CON ÁNGULO DE 45 Y 90° CANASTILLA RADIOPACA. CALIBRE 12 FR (4.0 MM). SITIO DE CONEXIÓN LUER HEMBRA</t>
  </si>
  <si>
    <t>TUBO DE SUCCION RIGIDO</t>
  </si>
  <si>
    <t>EMPAQUE ESTÉRIL. EMPAQUE INDIVIDUAL. PUNTA DE PISCINA ACANALADA . CUERPO EN ACERO INOXIDABLE.</t>
  </si>
  <si>
    <t>SUCCION DE PERICARDIO/CAVIDAD</t>
  </si>
  <si>
    <t>EMPAQUE ESTÉRIL. EMPAQUE INDIVIDUAL. PUNTA ATRAUMÁTICA PERFORADA CONECTADA AL CUERPO DE LA SUCCIÓN CONECTOR DE ¼ (0.64CM) CALIBRE 20 FR (6.7MM)</t>
  </si>
  <si>
    <t>VENT CON GUIA 16 FR</t>
  </si>
  <si>
    <t>EMPAQUE ESTÉRIL. EMPAQUE INDIVIDUAL. CALIBRE 16 FR CUERPO MALEABLE Y CONECTOR VENT CON ALMA SEPARADA. EN PVC LONGITUD TOTAL 15 A 16 PULGADAS (38.1 CM A 40.6 CM)</t>
  </si>
  <si>
    <t>SET DE TORNIQUETES</t>
  </si>
  <si>
    <t>EMPAQUE ESTÉRIL. EMPAQUE INDIVIDUAL SET ADULTO LONGITUD TOTAL 7.5 PULGADAS (19.1 CM) KIT CON 2 0 4 TORNIQUETE ROJO Y 1 GUÍA.</t>
  </si>
  <si>
    <t>EMPAQUE ESTÉRIL. EMPAQUE INDIVIDUAL SET ADULTO LONGITUD TOTAL 5 PULGADAS (12.7CM) KIT CON 2 TORNIQUETE ROJO, 2 GUÍAS Y CINTA UMBILICAL.</t>
  </si>
  <si>
    <t>EMPAQUE ESTÉRIL. EMPAQUE INDIVIDUAL SET ADULTO LONGITUD TOTAL 7 PULGADAS (17.8CM) KIT CON 02 TORNIQUETE ROJO, 01 TORNIQUETE AZUL, 03 TORNIQUETES TRANSPARENTES, UNA GUÍA.</t>
  </si>
  <si>
    <t>CANULA FEMORAL ARTERIAL 15FR</t>
  </si>
  <si>
    <t>EMPAQUE INDIVIDUAL ESTERIL. CUERPO ANILLADO, CON INTRODUCTOR DE PVC. PUNTA RADIOPACA CON O SIN GUIA PARA CANULACION FEMORAL . DIAMETROS DE 15 FR CON CONECTOR DE 3/8</t>
  </si>
  <si>
    <t>CANULA FEMORAL ARTERIAL 17FR</t>
  </si>
  <si>
    <t>EMPAQUE INDIVIDUAL ESTERIL. CUERPO ANILLADO, CON INTRODUCTOR DE PVC. PUNTA RADIOPACA CON O SIN GUIA PARA CANULACION FEMORAL . DIAMETROS DE 17 FR CON CONECTOR DE 3/8</t>
  </si>
  <si>
    <t>CANULA FEMORAL ARTERIAL 19FR</t>
  </si>
  <si>
    <t>EMPAQUE INDIVIDUAL ESTERIL. CUERPO ANILLADO, CON INTRODUCTOR DE PVC. PUNTA RADIOPACA CON O SIN GUIA PARA CANULACION FEMORAL . DIAMETROS DE 19 FR CON CONECTOR DE 3/8</t>
  </si>
  <si>
    <t>CANULA FEMORAL VENOSO 21 FR</t>
  </si>
  <si>
    <t>CANULA VENOSA FEMORAL MULTIPERFORADA, EMPAQUE INDIVIDUAL ESTERIL, CON INTRODUCTOR DE PVC, CON GUIA ESTERIL, DILATADORES, DE APROXIMADAMENTE 76 CM DE LARGA, CONECTOR DE 3/8, DIAMETROS DE 21 FR</t>
  </si>
  <si>
    <t>CANULA FEMORAL VENOSO 23 FR</t>
  </si>
  <si>
    <t>CANULA VENOSA FEMORAL MULTIPERFORADA, EMPAQUE INDIVIDUAL ESTERIL, CON INTRODUCTOR DE PVC, CON GUIA ESTERIL, DILATADORES, DE APROXIMADAMENTE 76 CM DE LARGA, CONECTOR DE 3/8, DIAMETROS DE 23 FR</t>
  </si>
  <si>
    <t>CANULA FEMORAL VENOSO 25FR</t>
  </si>
  <si>
    <t>CANULA VENOSA FEMORAL MULTIPERFORADA, EMPAQUE INDIVIDUAL ESTERIL, CON INTRODUCTOR DE PVC, CON GUIA ESTERIL, DILATADORES, DE APROXIMADAMENTE 76 CM DE LARGA, CONECTOR DE 3/8, DIAMETROS DE 25 FR</t>
  </si>
  <si>
    <t>PUNCH AORTICOS (SACABOCADOS)</t>
  </si>
  <si>
    <t>EMPAQUE INDIVIDUAL, ESTÉRIL,DIAMETROS DE 4.5 MM</t>
  </si>
  <si>
    <t>EMPAQUE INDIVIDUAL, ESTÉRIL,DIAMETROS DE 4.0 MM</t>
  </si>
  <si>
    <t>ESTABILIZADOR PARA CIRUGIA SIN BOMBA</t>
  </si>
  <si>
    <t>DOS LINEAS EN PARALELO CON VENTOSAS INTERNAS PARA APLICAR PRESION NEGATIVA Y ESTABILIZAR EL TEJIDO CARDIACO CON APOYO TECCNOLOGICO DE SEPARADOR ESTERNAL - PARA CUBRI LAS NECESIDADES DE LA INSTITUCION</t>
  </si>
  <si>
    <t>ESTABILIZADOR DE APEX CARDIACO</t>
  </si>
  <si>
    <t>ESTABILIZADOR EN FORMA CIRCULAR CON CAPACIDAD DE APLICAR PRESION NEGATIVA Y MANIPULACION DEL APEX CARDIACO CON APOYO TECNOLOGICO DE SEPARADOR ESTERNAL</t>
  </si>
  <si>
    <t>SHUNT CORONARIO 1.50</t>
  </si>
  <si>
    <t>TUBO DE POLÍMERO CON ESPIRAL DE ACERO. PUNTA O TIP AFILADA ATRAUMATICA EN CADA TERMINACIÓN. OCLUSIÓN TEMPORAL DE LA ARTERIA DIÁMETROS 1.0 A 2.5 MM. CUERPO DE SILICONA SUAVE ETIQUETAS RADIOPACAS CON IDENTIFICADOR DE DIÁMETRO. DIÁMETRO DE 1.5 MM</t>
  </si>
  <si>
    <t>SHUNT CORONARIO 2.00</t>
  </si>
  <si>
    <t>TUBO DE POLÍMERO CON ESPIRAL DE ACERO. PUNTA O TIP AFILADA ATRAUMATICA EN CADA TERMINACIÓN. OCLUSIÓN TEMPORAL DE LA ARTERIA DIÁMETROS 1.0 A 2.5 MM. CUERPO DE SILICONA SUAVE ETIQUETAS RADIOPACAS CON IDENTIFICADOR DE DIÁMETRO. DIÁMETRO DE 2.0 MM</t>
  </si>
  <si>
    <t>CANULA DE PERFUSION RETROGRADA PARA CARDIOPLEGIA PARA SENO CORONARIO 15 FR</t>
  </si>
  <si>
    <t>CANULA DE PERFUSION RETROGRADA PARA CARDIOPLEGIA PARA SENO CORONARIO CON JERINGA DE INSUFLACION DE BALON DE 15FR</t>
  </si>
  <si>
    <t>CAMPANA PARA SALVADOR DE CELULAS</t>
  </si>
  <si>
    <t>KIT PARA AUTOTRASFUSION CON CENTRIUGA DEL CAMPO QUIRURGICO, Y POST DRENAJE DE CARDIOTOMIA COMPATIBLE CON EL EQUIPO DE LA INSTITUCION</t>
  </si>
  <si>
    <t>TIP DE VENA</t>
  </si>
  <si>
    <t>TIP DE VENA UNIDAD ESTERIL DESECHABLE</t>
  </si>
  <si>
    <t>CANULA DE CARDIOPLEGIA LARGA</t>
  </si>
  <si>
    <t>CANULA DE CARDIOPLEGIA ANTEROGRADA, PARA CIRUGIA MINMA INVASIVA, CON GUIA Y PUNTA RADIOPACA E INTRODUCTOR ESTANDAR, DE LONGITUD DE 30 CMS, CONECTOR LUER HEMBR. CALIBRE 14 ga (7 FR) O 12 ga (9 FR)</t>
  </si>
  <si>
    <t>CANULA VENOSA UNICA MALEABLE 20 FR</t>
  </si>
  <si>
    <t>CANULA VENOSA UNICA, PARA ACCESO CENTRAL, DE CUERPO EN PVC, MALEABLE, ANILLADA, CON CONECTOR DE 3/8, EN EMPAQUE INDIVIDUAL Y ESTERIL, DE 20 FR</t>
  </si>
  <si>
    <t>CANULA VENOSA UNICA MALEABLE 24 FR</t>
  </si>
  <si>
    <t>CANULA VENOSA UNICA, PARA ACCESO CENTRAL, DE CUERPO EN PVC, MALEABLE, ANILLADA, CON CONECTOR DE 3/8, EN EMPAQUE INDIVIDUAL Y ESTERIL, DE 24 FR.</t>
  </si>
  <si>
    <t>CANULA VENOSA UNICA MALEABLE 28 FR</t>
  </si>
  <si>
    <t>CANULA VENOSA UNICA, PARA ACCESO CENTRAL, DE CUERPO EN PVC, MALEABLE, ANILLADA, CON CONECTOR DE 3/8, EN EMPAQUE INDIVIDUAL Y ESTERIL, DE 28 FR.</t>
  </si>
  <si>
    <t>CANULA ANTEROGRADA DE 9FR RECTA</t>
  </si>
  <si>
    <t>CANULA ANTEROGRADA RECTA CON INTRODUCTOR DE 12 GA - 9FR</t>
  </si>
  <si>
    <t>CANULA ANTEROGRADA DE 7FR RECTA</t>
  </si>
  <si>
    <t>CANULA ANTEROGRADA RECTA CON INTRODUCTOR DE 14 GA - 7FR</t>
  </si>
  <si>
    <t>CANULA ANTEROGRADA PARA OSTIUM CORONARIO DE 15FR</t>
  </si>
  <si>
    <t>CANULA ANTEROGRADA PARA OSTIUM CORONARIO DE 15FR CON 5.OMM DE 25.4CM</t>
  </si>
  <si>
    <t>CANULA ANTEROGRADA PARA OSTIUM CORONARIO DE 17FR</t>
  </si>
  <si>
    <t>CANULA ANTEROGRADA PARA OSTIUM CORONARIO DE 17FR CON 5.7MM DE 24.5CM</t>
  </si>
  <si>
    <t>ADAPTADOR DE CARDIOPLEJIA</t>
  </si>
  <si>
    <t>ADAPTADOR DE CARDIOPLEJIA CON VENT Y CONECTOR DE 1/4</t>
  </si>
  <si>
    <t>CANULA CARDIOPLEJIA DIRECTA EN OSTIUM</t>
  </si>
  <si>
    <t>EN ANGULO 90 Y 120 GRADOS *****</t>
  </si>
  <si>
    <t>LOTE No. 4 DISPOSITIVOS NEUROENDOVASCULARES</t>
  </si>
  <si>
    <t>Sistema de Coils de Embolización Intracraneal Desmontable</t>
  </si>
  <si>
    <t>Dispositivo médico implantable para embolización endovascular, compuesto por:
Coils:
- Espiral de embolización fabricada en platino o aleación de platino de alta radiopacidad.
- Configuración híbrida (bucles cerrados tridimensionales (3D) para estabilidad en el cuello del aneurisma y bucles abiertos helicoidales (2D) que se adaptan a irregularidades).
- Disponibilidad en diferentes diámetros (rango aproximado: 2 mm a 20 mm) y longitudes variables.
- Diferentes niveles de rigidez (frame, fill, finishing).
- Marcador(es) radiopaco(s) distal(es) que permitan verificación fluoroscópica precisa de la posición.
Sistema de liberación controlada unido a un cable o empujador de posicionamiento:
- Mecanismo de separación mecánico que permita la liberación controlada del espiral desde la punta del empujador una vez confirmada su adecuada ubicación.
El sistema debe permitir reposicionamiento previo a la liberación definitiva, ser compatible con microcatéteres de uso neurovascular y estar indicado para la embolización de aneurismas intracraneales, malformaciones arteriovenosas y fistulas arteriovenosas.</t>
  </si>
  <si>
    <t>Microcatéter para Neurointervencionismo</t>
  </si>
  <si>
    <t>Microcatéteres neurovasculares para el acceso, navegación y liberación de dispositivos o agentes terapéuticos en procedimientos de neurointervencionismo con las siguientes características:
- Microcatéter de lumen único.
- Estructura reforzada con tecnología trenzada (ej. nitinol o equivalente).
- Diseño que proporcione: balance entre pushability (empuje) y flexibilidad.
- Alta estabilidad en anatomías tortuosas.
- Alta capacidad de transmisión de torque
- Resistencia al acodamiento (kinking) y mínima ovalización del lumen.
- Recubrimiento hidrofílico o equivalente para facilitar la navegación.
- Punta flexible, atraumática, moldeable (steam-shapeable) para adaptación anatómica y con configuraciones disponibles: Recta y/o preformadas (ej. 45°, 90°, J) con marcadores radiopacos distales (preferiblemente dobles) para control fluoroscópico
- Compatible con coils de embolización intracraneal, agentes embolizantes líquidos (ej. DMSO compatible) y medios de contraste.
- Compatibilidad con microguías hasta 0.014”</t>
  </si>
  <si>
    <t>Agente Embolizante Líquido No Adhesivo para Neurointervencionismo</t>
  </si>
  <si>
    <t>Agente embólico líquido no adhesivo indicado para embolización endovascular de malformaciones arteriovenosas, fístulas durales u otras lesiones neurovasculares, compuesto por:
- Copolímero de etileno-vinil alcohol (EVOH).
- Disolvente orgánico dimetilsulfóxido (DMSO).
- Polvo de tantalio micronizado en suspensión, que permita adecuada visualización fluoroscópica.
El sistema debe permitir precipitación controlada del polímero al entrar en contacto con sangre o solución acuosa, formando un molde sólido no adhesivo que facilite inyección lenta y controlada.
El sistema debe contar con al menos dos niveles de viscosidad:
- Baja viscosidad: con aproximadamente 6% EVOH y viscosidad cercana a 18 cSt, con alta capacidad de penetración distal.
- Alta viscosidad: con aproximadamente 8% EVOH y viscosidad cercana a 34 cSt con mayor control en flujos altos o lesiones complejas.</t>
  </si>
  <si>
    <t>Microguía para Neurointervencionismo</t>
  </si>
  <si>
    <t>Microguía de bajo perfil y alta flexibilidad, diseñada para facilitar la navegación en vasos de pequeño calibre y alta tortuosidad, permitiendo el acceso seguro y controlado para el posicionamiento de microcatéteres en procedimientos de neurointervencionismo, con las siguientes características:
- Microguía con núcleo metálico (acero inoxidable, nitinol o equivalente).
- Recubrimiento hidrofílico en segmento distal para facilitar navegación.
- Segmento proximal con recubrimiento que mejore el control (hidrofóbico o equivalente).
- Diseño que garantice: alta flexibilidad distal, adecuada capacidad de empuje (pushability), transmisión de torque eficiente y resistencia a la fatiga y deformación permanente.
- Punta distal suave, atraumática, configuración: recta o moldeable (shapeable) y con alta sensibilidad táctil para navegación en microvasculatura.
- Diámetro nominal de bajo perfil (ej. 0.008” – 0.010” o equivalente).
- Longitudes disponibles entre 180 cm y 210 cm (o rangos equivalentes).</t>
  </si>
  <si>
    <t>Microguías Neurovasculares</t>
  </si>
  <si>
    <t>Microguía de alto desempeño, diseñada para proporcionar mayor soporte proximal y control de torque, manteniendo adecuada flexibilidad distal, facilitando el acceso y estabilidad en la navegación de la vasculatura intracraneal y periférica compleja, con las siguientes características:
- Núcleo metálico (acero inoxidable, nitinol o equivalente).
- Segmento proximal reforzado para mayor soporte y segmento distal flexible y atraumático.
- Recubrimiento hidrofílico en el segmento distal.
- Diseño que garantice: alta transmisión de torque, adecuada capacidad de empuje (pushability) y resistencia al acodamiento (kinking).
- Punta distal suave, atraumática, configuración: recta o moldeable (shapeable) y con alta sensibilidad táctil para navegación en microvasculatura.
- Diámetro nominal 0.014” (o equivalente) y longitudes disponibles entre 180 cm y 200 cm (o rangos equivalentes).</t>
  </si>
  <si>
    <t>Microcatéter para Administración de Agentes Embolizantes Líquidos</t>
  </si>
  <si>
    <t>Microcatéter de una sola luz, diseñado para la inyección controlada de agentes embolizantes líquidos compatibles con solventes como DMSO, con tecnología de punta desprendible (detachable tip) que permite mayor seguridad durante la embolización y reduce el riesgo de atrapamiento del catéter, con las siguientes características:
- Microcatéter de lumen único.
- Estructura reforzada (trenzada o equivalente) que garantice flexibilidad distal, soporte proximal adecuado.
- Recubrimiento hidrofílico o equivalente para facilitar la navegación.
- Compatible con solventes tipo DMSO (no debe degradarse ni alterarse).
- Punta distal flexible, atraumática, con tecnología de punta desprendible (detachable tip) o sistema equivalente que permita liberación controlada de la punta distal y reducción del riesgo de adherencia del microcatéter al agente embolizante.
- Diferentes longitudes de punta desprendible (ej. 1.5 cm, 3 cm, 5 cm o equivalentes).
- Diámetro interno compatible con inyección de agentes embolizantes líquidos (aprox. 0.0165” – 0.017” o equivalente).
- Diámetro externo de bajo perfil (aprox. ≤ 2.8 Fr o equivalente).
- Longitudes disponibles entre 150 cm y 170 cm (o rangos equivalentes).</t>
  </si>
  <si>
    <t>SITEMA DE LIBERACION COILS</t>
  </si>
  <si>
    <t>SITEMA DE LIBERACION COILS , compatible con el sistema d embolizacion con coils intracraneales</t>
  </si>
  <si>
    <t>Microcatéter de Bajo Perfil para Administración Controlada de Agentes Terapéuticos</t>
  </si>
  <si>
    <t>Dispositivo médico desechable diseñado para la navegación en vasos intracraneales de pequeño calibre y la administración controlada de agentes terapéuticos (ej. agentes embólicos líquidos), con alta flexibilidad y capacidad de acceso distal, con las siguientes características:
Microcatéter de ultrabajo perfil con recubrimiento hidrofílico o equivalente para facilitar la navegación.
Diámetro interno aproximado: alrededor de 0.010" (o equivalente).
Diámetro externo compatible con microguías de muy bajo perfil.
Longitud total: disponibilidad en longitudes aproximadas entre 150 cm y 170 cm.
Segmento distal flexible de longitud adecuada para navegación intracraneal.
Compatible con microguías de bajo perfil (ej. 0.008" – 0.010").
Compatible con agentes embólicos líquidos (ej. EVOH o equivalentes).
Debe garantizar resistencia química frente a solventes utilizados (ej. DMSO, si aplica).
Alta navegabilidad en anatomías tortuosas.
Capacidad de acceso a vasos distales de pequeño calibre.
Adecuada estabilidad durante la inyección de agentes embólicos.
Resistencia a acodamiento (kinking).
Memoria estructural que permita mantener la forma durante el procedimiento.
Marcador(es) radiopaco(s) distal(es) que permitan visualización precisa bajo fluoroscopia.</t>
  </si>
  <si>
    <t>LOTE No. 5 DIVERSOR DE FLUJO</t>
  </si>
  <si>
    <t>Dispositivo Endovascular tipo Diversor de Flujo Intracraneal</t>
  </si>
  <si>
    <t>Dispositivo médico implantable diseñado para el tratamiento de aneurismas intracraneales mediante técnica de modulación hemodinámica, que permite la reconstrucción del vaso portador, promoviendo la trombosis progresiva del aneurisma y la preservación de ramas laterales.
El dispositivo debe ser implantable por vía endovascular mediante microcatéter, con liberación controlada y reposicionable, con las siguientes características:
Dispositivo autoexpandible, fabricado en aleación metálica biocompatible (ej. nitinol o equivalente), estructura de malla trenzada de alta densidad.
Diseño que permita: alta cobertura de cuello aneurismático y adecuada porosidad para preservación de ramas perforantes.
Sistema de liberación controlada, con posibilidad de reposicionamiento parcial o total previo a la liberación final.
Disponibilidad en múltiples diámetros y longitudes para adaptarse a diferentes anatomías vasculares.
Sistema de entrega que permita: liberación progresiva, estabilidad durante el despliegue y marcadores radiopacos que faciliten visualización fluoroscópica.</t>
  </si>
  <si>
    <t>LOTE No. 6 FRESAS I PARA EL SERVICIO DE OTORRINO (APOYO TECNOLOGICO minimo 2 )</t>
  </si>
  <si>
    <t>FRESA DE 1.0 MILIMETROS CORTANTE COMPATIBLE CON EQUIPO DE LA INSTITUCION</t>
  </si>
  <si>
    <t>FRESA DE 1.0 MILIMETROS CORTANTE COMPATIBLE CON EQUIPO DE LA INSTITUCION O CON APOYO TECNOLOGICO QUE CUBRA LAS NECESIDADES DE LA INSTITUCION</t>
  </si>
  <si>
    <t>FRESA DE 1.0 MILIMETROS DIAMANTADA COMPATIBLE CON EQUIPO DE LA INSTITUCION</t>
  </si>
  <si>
    <t>FRESA DIAMANTADA 1,5 MILIMETROS COMPATIBLE CON EQUIPO DE LA INSTITUCION</t>
  </si>
  <si>
    <t>FRESA DIAMANTADA 1,5MILIMETROS COMPATIBLE CON EQUIPO DE LA INSTITUCION O CON APOYOTECNOLOGICO</t>
  </si>
  <si>
    <t>FRESA CORTANTE DE 2.0 MM COMPATIBLE CON EL EQUIPO DE ALTA VELOCIDAD. PAQUETE ESTERIL</t>
  </si>
  <si>
    <t>FRESA DIAMANTADA DE 2.0 MM COMPATIBLE CON EL EQUIPO DE ALTA VELOCIDAD. PAQUETE ESTERIL</t>
  </si>
  <si>
    <t>FRESA CORTANTE DE 3.0 MM COMPATIBLE CON EL EQUIPO DE ALTA VELOCIDAD. PAQUETE ESTERIL</t>
  </si>
  <si>
    <t>FRESA DIAMANTADA DE 3.0 MM COMPATIBLE CON EL EQUIPO DE ALTA VELOCIDAD. PAQUETE ESTERIL</t>
  </si>
  <si>
    <t>FRESA DE 40 MILIMETROS CORTANTE COMPATIBLE CON EQUIPO DE LA INSTITUCION</t>
  </si>
  <si>
    <t>FRESA DE 40 MILIMETROS CORTANTE COMPATIBLE CON EQUIPO DE LA INSTITUCION O CON APOYO TECNOLOGICO</t>
  </si>
  <si>
    <t>FRESA DE 40 MILIMETROS DIAMANTADA COMPATIBLE CON EQUIPO DE LA INSTITUCION</t>
  </si>
  <si>
    <t>FRESA DE 40 MILIMETROS DIAMANTADA COMPATIBLE CON EQUIPO DE LA INSTITUCION O CON APOYO TECNOLOGICO</t>
  </si>
  <si>
    <t>FRESA DE 50 MILIMETROS CORTANTE COMPATIBLE CON EQUIPO DE LA INSTITUCION</t>
  </si>
  <si>
    <t>FRESA DE 50 MILIMETROS CORTANTE COMPATIBLE CON EQUIPO DE LA INSTITUCION O CON APOYO TECNOLOGICO</t>
  </si>
  <si>
    <t>FRESA DE 50 MILIMETROS DIAMANTADA PARA PIEZA DE MANO 9: 9BA50D COMPATIBLE CON EQUIPO DE LA INSTITUCION</t>
  </si>
  <si>
    <t>FRESA DE 50 MILIMETROS DIAMANTADA PARA PIEZA DE MANO 9: 9BA50D COMPATIBLE CON EQUIPO DE LA INSTITUCION O CON APOYO TECNOLOGICO</t>
  </si>
  <si>
    <t>FRESA DE 60 MILIMETROS CORTANTE PARA PIEZA DE MANO 9: 9BA60 COMPATIBLE CON EQUIPO DE LA INSTITUCION</t>
  </si>
  <si>
    <t>FRESA DE 60 MILIMETROS CORTANTE PARA PIEZA DE MANO 9: 9BA60 COMPATIBLE CON EQUIPO DE LA INSTITUCION O CON APOYO TECNOLOGICO</t>
  </si>
  <si>
    <t>FRESA DE 60 MILIMETROS DIAMANTADA COMPATIBLE CON EQUIPO DE LA INSTITUCION</t>
  </si>
  <si>
    <t>FRESA DE 60 MILIMETROS DIAMANTADA COMPATIBLE CON EQUIPO DE LA INSTITUCION O CON APOYOTECNOLOGICO</t>
  </si>
  <si>
    <t>FRESA PARA OTORRINO CORTANTE DE 7.0MM, RECTA</t>
  </si>
  <si>
    <t>FRESA PARA OTORRINO DIAMANTE GRUESO 1.0MM, RECTA</t>
  </si>
  <si>
    <t>FRESA PARA OTORRINO DIAMANTE GRUESO 2.0MM, RECTA</t>
  </si>
  <si>
    <t>FRESA PARA OTORRINO DIAMANTE GRUESO 3.0MM, RECTA</t>
  </si>
  <si>
    <t>FRESA PARA OTORRINO DIAMANTE GRUESO 4.0MM, RECTA</t>
  </si>
  <si>
    <t>FRESA PARA OTORRINO DIAMANTE GRUESO 5.0MM, RECTA</t>
  </si>
  <si>
    <t>FRESA PARA OTORRINO DIAMANTE FINO 0.5MM, RECTA</t>
  </si>
  <si>
    <t>FRESA PARA OTORRINO CORTANTE 1.5MM, RECTA</t>
  </si>
  <si>
    <t>FRESA PARA OTORRINO CORTANTE 2.5MM, RECTA</t>
  </si>
  <si>
    <t>FRESA PARA OTORRINO DIAMANTADA 1.5MM, RECTA</t>
  </si>
  <si>
    <t>FRESA PARA OTORRINO DIAMANTADA 2,5 MM, RECTA</t>
  </si>
  <si>
    <t>LOTE No. 7 FRESAS II Y CUCHILLAS PARA EL SERVICIO DE OTORRINO (apoyo tecnologico)</t>
  </si>
  <si>
    <t>CUCHILLA LARINGEA PARA MICRODEBRIDADOR TRICUT DE 3,5 A 4.0 MM 22 CM DE LONGITUD</t>
  </si>
  <si>
    <t>CUCHILLA LARÍNGEA PARA MICRODEBRIDADOR SKIMMER DE 2.9MM A 3,5 MM , 22CM DE LONG.</t>
  </si>
  <si>
    <t>CUCHILLA LARÍNGEA PARA MICRODEBRIDADOR DE 2.9MM, 22CM DE LONG.</t>
  </si>
  <si>
    <t>CUCHILLA LARINGEA PARA MICRODEBRIDADOR TRICUT DE 4.0 MM 22 CM DE LONGITUD</t>
  </si>
  <si>
    <t>CUCHILLA MICRODEBRIDADOR RECTO CORTE 3.5MM</t>
  </si>
  <si>
    <t>CUCHILLA MICRODEBRIDADOR CORTE 12° Y/ O 15° 4MM</t>
  </si>
  <si>
    <t>CUCHILLA MICRODEBRIDADOR CORTE 12° Y/O 15 GRADOS 4MM</t>
  </si>
  <si>
    <t>CUCHILLA MICRODEBRIDADOR CORTE 40° 4MM</t>
  </si>
  <si>
    <t>CUCHILLA PARA MICRODEBRIDADOR INFERIOR TURBINATE DE 2.9MM, RECTA</t>
  </si>
  <si>
    <t>CUCHILLA PARA MICRODEBRIDADOR TRICUT DE 3.5MM, ANGULADA 120 GRADOS</t>
  </si>
  <si>
    <t>CUCHILLA PARA MICRODEBRIDADOR TRICUT DE 3.5MM, ANGULADA 60 GRADOS</t>
  </si>
  <si>
    <t>FRESA CORTANTE PARA SENO FRONTAL DE 3.0MM, ANGULADA DE 40 GRADOS</t>
  </si>
  <si>
    <t>FRESA CORTANTE PARA SENO FRONTAL DE 3.6MM, ANGULADA DE 55 GRADOS</t>
  </si>
  <si>
    <t>FRESA DIAMANTE ASB DE 3.2MM, ANGULADA DE 15 GRADOS</t>
  </si>
  <si>
    <t>FRESA DIAMANTE ASB DE 5.0MM, ANGULADA DE 15 GRADOS</t>
  </si>
  <si>
    <t>FRESA DIAMANTE PARA ATRESIA COANAL DE 4.0MM, ANGULADA DE 15 GRADOS</t>
  </si>
  <si>
    <t>FRESA DIAMANTE PARA DCR DE 2.9MM, ANGULADA DE 20 GRADOS</t>
  </si>
  <si>
    <t>FRESA PARA OTORRINO DIAMANTE 1.0MM, CURVA</t>
  </si>
  <si>
    <t>FRESA PARA OTORRINO DIAMANTE 2.0MM, CURVA</t>
  </si>
  <si>
    <t>FRESA PARA OTORRINO DIAMANTE 3.0MM, CURVA</t>
  </si>
  <si>
    <t>FRESA DIAMNATE 55° A 60° BASE DE CRANEO</t>
  </si>
  <si>
    <t>FRESA DIAMANTE 70 ° BASE DE CRANEO</t>
  </si>
  <si>
    <t>FRESA DIAMANTE 15° BASE DE CRANEO</t>
  </si>
  <si>
    <t>FRESA DIAMANTE 40° BASE DE CRANEO</t>
  </si>
  <si>
    <t>FUNDA ANTIEMPAÑANTE PARA ENDOSCOPIO RIGIDO DE 0°</t>
  </si>
  <si>
    <t>FUNDA ANTIEMPAÑANTE PARA ENDOSCOPIO RIGIDO DE 30°</t>
  </si>
  <si>
    <t>FUNDA ANTIEMPAÑANTE PARA ENDOSCOPIO RIGIDO DE 45°</t>
  </si>
  <si>
    <t>CUCHILLA MICRODEBRIDADOR CORTE 0° NAVEGABLE 4.0MM</t>
  </si>
  <si>
    <t>CUCHILLA MICRODEBRIDADOR CORTE 12° NAVEGABLE 4.0MM</t>
  </si>
  <si>
    <t>CUCHILLA MICRODEBRIDADOR CORTE 40° NAVEGABLE 4.0MM</t>
  </si>
  <si>
    <t>CANULA DE SUCCIÓN MALEABLE CORTA</t>
  </si>
  <si>
    <t>CÁNULA DE SUCCION MALEBALE MEDIANA</t>
  </si>
  <si>
    <t>CANULA MALEABLE LARGA</t>
  </si>
  <si>
    <t>RASTREADOR DE PACIENTE PARA NAVEGACIÓN ELECTROMAGNETICA DE ORL</t>
  </si>
  <si>
    <t>RASTREADOR DE INSTRUMENTOPARA NAVEGACION ELECTROMAGNETICA DE ORL</t>
  </si>
  <si>
    <t>RASTREADOR DE INSTRUMENTO PARA NAVEGACION ELECTROMAGNETICA DE ORL</t>
  </si>
  <si>
    <t>SISTEMA DE IRRIGACION PARA MICRODEBRIDADOR</t>
  </si>
  <si>
    <t>SISTEMA DE IRRIGACION PARA PIEZA DE MANO OTOLOGICA</t>
  </si>
  <si>
    <t>SISTEMA DE IRRIGACION PARA FUNDA ANTIEMPAÑANTE</t>
  </si>
  <si>
    <t>LOTE No. 8 FRESAS III Y CUCHILLAS PARA EL SERVICIO DE NEUROCIRUGIA (APOYO TECNOLOGICO minimo 3)</t>
  </si>
  <si>
    <t>CUCHILLA PEDIATRICA PARA CRANEOTOMIA</t>
  </si>
  <si>
    <t>CUCHILLA ADULTO PARA CRANEOTOMIA</t>
  </si>
  <si>
    <t>CORTAMETAL EN BARRA</t>
  </si>
  <si>
    <t>CORTAMETAL EN DISCO</t>
  </si>
  <si>
    <t>CUCHILLA CORTE LATERAL (ESPINA)</t>
  </si>
  <si>
    <t>CUCHILLA PARA CRANEOTOMIA ADULTO COMPATIBLE CON EL EQUIPO DE ALTA VELOCIDAD. PAQUETE ESTERIL</t>
  </si>
  <si>
    <t>CUCHILLA PARA CRANEOTOMIA ADUKTO COMPATIBLE CON EL EQUIPO DE ALTA VELOCIDAD. PAQUETE ESTERIL</t>
  </si>
  <si>
    <t>FRESA CORTANTE DE ENTRE 5.0 MM Y 9.0 COMPATIBLE CON EL EQUIPO DE ALTA VELOCIDAD. PAQUETE ESTERIL</t>
  </si>
  <si>
    <t>FRESA CORTANTE DE ENTRE 5,0 MM Y 9.0 COMPATIBLE CON EL EQUIPO DE ALTA VELOCIDAD. PAQUETE ESTERIL</t>
  </si>
  <si>
    <t>FRESA CABEZA DE FOSFORO DIAMANTADA 2.0 BASE DE CRANEO</t>
  </si>
  <si>
    <t>FRESA CABEZA DE FOSFORO DIAMANTADA 3.0 BASE DE CRANEO</t>
  </si>
  <si>
    <t>FRESA CABEZA DE FOSFORO DIAMANTADA 4.0 BASE DE CRANEO</t>
  </si>
  <si>
    <t>FRESA CABEZA DE FOSFORO CORTANTE 2.0 BASE DE CRANEO</t>
  </si>
  <si>
    <t>FRESA CABEZA DE FOSFORO CORTANTE 3.0 BASE DE CRANEO</t>
  </si>
  <si>
    <t>Perforador Craneal</t>
  </si>
  <si>
    <t>Broca de perforación craneal de 9mm</t>
  </si>
  <si>
    <t>Broca de perforación craneal de 14mm compatible con sistema de fijación para estimulador cerebral profundo</t>
  </si>
  <si>
    <t>FRESA DIAMANTADA Y CORTANTE 14 CM COLUMNA DE 4,0 MM</t>
  </si>
  <si>
    <t>LOTE No. 9 BALON DE ANGIOPLASTIA CAROTIDEO E INSUSMOS DE ENDOVASCULAR</t>
  </si>
  <si>
    <t>BALON DE ANGIOPLASTIA CAROTIDEO</t>
  </si>
  <si>
    <t>BALON DE ANGIOPLASTIA CAROTIDEO DESDE 2 HASTA 6 MM</t>
  </si>
  <si>
    <t>STENT CAROTIDEO AUTOEXPANDIBLE</t>
  </si>
  <si>
    <t>STENT CAROTIDEO AUTOEXPANDIBLE DESDE 5 HASTA 8 MM DE DIAMETRO</t>
  </si>
  <si>
    <t>SISTEMA DE PROTECCION CEREBRAL</t>
  </si>
  <si>
    <t>LOTE No. 10 Neurocirugía Endovascular III</t>
  </si>
  <si>
    <t>Stent Cerebral Autoexpandible de Celdas Cerradas</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</si>
  <si>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permiten una óptima visualización y control durante la fluoroscopia, y se encuentre conectado a una guía de empuje para una liberación estable y controlada. Sea 100 % recuperable antes de su liberación definitiva y con sistema de liberación electrolítica.</t>
  </si>
  <si>
    <t>Dispositivo de Revascularización</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</si>
  <si>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permitan una óptima visualización y control durante la fluoroscopia, y se encuentre conectado a una guía de empuje para una liberación estable y controlada. Sea 100 % recuperable y no desprendible. Longitud alambre de empuje 200cm. Diferentes diámetros.</t>
  </si>
  <si>
    <t>Cable de liberación</t>
  </si>
  <si>
    <t>Sistema de desprendimiento compatible con dispositivo de stent autoexpandible de celda cerrada.</t>
  </si>
  <si>
    <t>Catéter Guía Acceso Radial</t>
  </si>
  <si>
    <t>Catéter guía de acceso radial fabricado con una varilla multicapa que combine materiales como politetrafluoroetileno (PTFE), policarbonato uretano (Chronoflex), aleación elastomérica de poliuretano (PolyBend), termoplástico elastómero (Pebax) y poliamida.
La varilla debe contar con un revestimiento hidrofílico, compuesto por un polímero de hidrogel disuelto en alcohol isopropílico y etílico.
Incorpora un miembro de refuerzo interno elaborado en acero inoxidable y alambre de aleación níquel-titanio (nitinol) y bandas marcadoras radiopacas de platino-iridio.</t>
  </si>
  <si>
    <t>Catéter Selectivo de Acceso Radial</t>
  </si>
  <si>
    <t>Catéter selectivo de acceso radial diseñado con una punta atraumática fabricada en termoplástico elastómero, con adición de sulfato de bario, con estabilizador de luz de amina y antioxidante fenólico. Incorpore una extensión flexible del mismo material elastomérico, radiopaca y pigmentada. Varilla interior trenzada, compuesta por termoplástico elastómero reforzado con acero inoxidable. El eje del catéter, fabricado en policarbonato de bisfenol A, ensamblado mediante adhesivo uretanato acrilato.</t>
  </si>
  <si>
    <t>Catéter Cerebral con Mandril</t>
  </si>
  <si>
    <t>Dispositivo tipo catéter de rigidez variable, de lumen único, diseñados para obtener acceso a vasculatura pequeña y tortuosa, que disponga de mandril para formado con vapor. Luz interna de 0.017” – 0.021” - 0.027” – 0.045” en diferentes longitudes.</t>
  </si>
  <si>
    <t>Catéter de Acceso en Stroke</t>
  </si>
  <si>
    <t>Catéter de Soporte Distal</t>
  </si>
  <si>
    <t>Catéter de acceso y soporte vascular de una sola luz, flexible, con revestimiento hidrofílico, visible bajo fluoroscopia, indicado para eliminación y aspiración de émbolos y trombos de vasos sanguíneos del sistema arterial incluyendo la neurovasculatura. Diferentes diámetros.</t>
  </si>
  <si>
    <t>LOTE No. 11 TÉCNONOLOGIA PARA SELLAR, CAUTERIZAR Y CORTE DE TEJIDOS, VASOS SANGUINEOS Y DEMÁS (APOYO TECNOLOGICO)</t>
  </si>
  <si>
    <t>ELECTRODO MONOPOLAR PEDIATRICO</t>
  </si>
  <si>
    <t>ELECTRODO MONOPOLAR PUNTA DE AGUJA RECUBIERTA USO PEDIATRICO ESTERIL MEDIDA: 7. 0 A 7.2 CM COMPATIBLE CON TECNOLOGIA QUE INGRESE AL HOSPITAL</t>
  </si>
  <si>
    <t>ELECTRODO LARGO MONOPOLAR</t>
  </si>
  <si>
    <t>PUNTA PLANA ESTERIL, ELECTRODO DE CUCHILLA RECUBIERTA MONOPOLAR MEDIDA: 16 A 17 CM, PALA Y/O PUNTA AGUDA,COMPATIBLE CON TECNOLOGIA QUE INGRESE AL HOSPITAL</t>
  </si>
  <si>
    <t>LAPICES PARA ELECTROBISTURI</t>
  </si>
  <si>
    <t>EMPAQUE INDIVIDUAL ESTÉRIL COMPATIBLE CON LAS UNIDADES EXISTENTES EN EL HOSPITAL (CONEXIÓN DE TRES PATAS) ADECUADO AJUSTE CON EL DIÁMETRO DEL ELECTRODO PRECISIÓN EN EL CORTE COAGULACIÓN INMEDIATA BASE DEL TOMA CORRIENTE SELLADA: COMPONENTE INTERNO PARA ACTIVACIÓN ENCAPSULADO, PREVINIENDO ASÍ UNA AUTO-ACTIVACIÓN POR INVASIÓN DE FLUIDOS. BOTÓN DE RETROALIMENTACIÓN TÁCTIL PARA PREVENIR UNA ACTIVACIÓN ACCIDENTAL SUJECIÓN Y BALANCE ERGONÓMICO PARA COMODIDAD. CON SISTEMA ANTIROTACION QUE ASEGURA CON FIRMEZA AL ELECTRODO A LO LARGO DE TODO EL PROCEDIMIENTO. ACEPTA ELECTRODOS ESTÁNDAR CON DIÁMETRO DE 0.24 CM. APOYO TECNOLOGICO DE EQUIPOS DE ULTIMA TECNOLOGIA QUE GARANTIZAN EL USO USO DEL ITEM PARA CORTE, COAGULACION Y SELLADO DE VASOS, MONOPOLAR, BIPOLAR. - QUE CUBRA LAS NECESIDADES DE LA INSTITUCION</t>
  </si>
  <si>
    <t>PLACA DESECHABLE CON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</si>
  <si>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Y CABLE PARA CONEXIÓN A UNIDAD ELECTRO QUIRÚRGICA Placa REM ADULTO LARGO 18CM- (+/- 2cm). ANCHO 11,5 CM ( +/- 2cm). COMPATIBLE CON LA TECNOLOGIA QUE ADQUIERA LA INSTITUCION O CON TECNOLOGIA DE APOYO TECNOLOGICO ENUNCIADA EN LOS ITEMS DE ESTE GRUPO.</t>
  </si>
  <si>
    <t>PLACA DESECHABLE CON CABLE PARA UNIDAD DE ELECTRO NEONATAL</t>
  </si>
  <si>
    <t>EMPAQUE INDIVIDUAL HERMÉTICO PARA PACIENTE NEONATAL (MENOS DE 3 KILOS) . COMPATIBLE CON TODOS LOS EQUIPOS DE LA INSTITUCION CON RECUBRIMIENTO DE HIDROGEL LIBRE DE LÁTEX DESECHABLE PLACA CON SISTEMA DE SEGURIDAD QUE MONITORICE EL CONTACTO CON EL PACIENTE. FÁCIL MANEJO. UNIDAD INTEGRADA ENTRE PLACA Y CABLE PARA CONEXIÓN A UNIDAD ELECTRO QUIRÚRGICA LARGO 10 CM, ANCHO 5,5 CM (+/- 1CM). AREA DE GEL DE 8.5X4.0 CM (+/-1CM) .COMPATIBLE CON LA TECNOLOGIA QUE ADQUIERA LA INSTITUCION O CON TECNOLOGIA DE APOYO TECNOLOGICO ENUNCIADA EN LOS ITEMS DE ESTE GRUPO.</t>
  </si>
  <si>
    <t>PLACA DESECHABLE CON CABLE PARA UNIDAD DE ELECTRO PEDIATRICA</t>
  </si>
  <si>
    <t>EMPAQUE INDIVIDUAL HERMÉTICO PARA PACIENTE PEDIATRICO (DE 3 Y 15 KILOS) CON RECUBRIMIENTO DE HIDROGEL LIBRE DE LÁTEX DESECHABLE PLACA CON SISTEMA DE SEGURIDAD QUE MONITORICE EL CONTACTO CON EL PACIENTE. FACIL MANEJO UNIDAD INTEGRADA ENTRE PLACA Y CABLE PARA CONEXIÓN A UNIDAD ELECTRO QUIRÚRGICA Placa REM Pediátrica Largo 12 cm X 9.5 ANCHO (+/- 1 CM) AREA DE GEL DE 10CM LARGOX 7.5CM (+/- 1CM) DE ANCHO COMPATIBLE CON LA TECNOLOGIA QUE ADQUIERA LA INSTITUCION O CON TECNOLOGIA DE APOYO TECNOLOGICO ENUNCIADA EN LOS ITEMS DE ESTE GRUPO.</t>
  </si>
  <si>
    <t>TUBO ENDOTRAQUEAL CIRUGIA LASER CON NEUMOTAPONADOR 4,0 A 6.0</t>
  </si>
  <si>
    <t>TUBO ENDOTRAQUEAL CIRUGIA LASERCON NEUMOTAPONADOR DE 4,0 A 6.0</t>
  </si>
  <si>
    <t>CABLES DE BIPOLAR REUTILIZABLE 4,6M A 5,0 M</t>
  </si>
  <si>
    <t>CABLE DE FORCEPS BIPOLAR VALLEYLAB, REUTILIZABLE DE 4,6M A 5,0 M.</t>
  </si>
  <si>
    <t>CABLE LAPAROSCOPICO MONOPOLAR REUTILIZABLE DE 3M A 5M</t>
  </si>
  <si>
    <t>CABLE LAPAROSCOPICO MONOPOLAR VALLEYLAB REUTILIZABLE DE 3M A 5M</t>
  </si>
  <si>
    <t>PLACA DESECHABLE SIN CABLE PARA UNIDAD DE ELECTRO ADULTO</t>
  </si>
  <si>
    <t>EMPAQUE INDIVIDUAL HERMÉTICO PARA PACIENTE ADULTO (13 KILOS EN ADELANTE) CON RECUBRIMIENTO DE HIDROGEL LIBRE DE LÁTEX DESECHABLE PLACA CON SISTEMA DE SEGURIDAD QUE MONITORICE EL CONTACTO CON EL PACIENTE. FACIL MANEJO UNIDAD INTEGRADA ENTRE PLACA Placa REM ADULTO LARGO 18CM- (+/- 2cm). ANCHO 11,5 CM ( +/- 2cm). COMPATIBLE CON LA TECNOLOGIA QUE ADQUIERA LA INSTITUCION O CON TECNOLOGIA DE APOYO TECNOLOGICO ENUNCIADA EN LOS ITEMS DE ESTE GRUPO.</t>
  </si>
  <si>
    <t>CABLE PARA PLACA DE ELECTROBISTURI</t>
  </si>
  <si>
    <t>PLACA DE ELECTROBISTURI SIN CABLE GEL</t>
  </si>
  <si>
    <t>LOTE No. 12 TECNOLOGÍA: MECÁNICA RECARGAS Y ACCESORIOS</t>
  </si>
  <si>
    <t>ENDO GIA 30MM CARGA ARTICULADA VASCULAR/MEDIA PUNTA CURVA</t>
  </si>
  <si>
    <t>ENDO GIA 45MM CARGA ARTICULADA VASCULAR/MEDIA PUNTA CURVA</t>
  </si>
  <si>
    <t>ENDO GIA 60MM CARGA ARTICULADA VASCULAR/MEDIA PUNTA CURVA</t>
  </si>
  <si>
    <t>GRAPADORA LINEAL 60MM TEJIDO GRUESO</t>
  </si>
  <si>
    <t>GRAPADORA CIRCULAR 28 MM</t>
  </si>
  <si>
    <t>GRAPADORA LINEAL CORTANTE GRANDE TEJIDO GRUESO 80MM-75 MM- 3,8</t>
  </si>
  <si>
    <t>GRAPADORA CIRCULAR 31 MM</t>
  </si>
  <si>
    <t>GRAPADORA CIRCULAR 31 MM NEGRA</t>
  </si>
  <si>
    <t>GRAPADORA CIRCULAR 31 MM PURPURA</t>
  </si>
  <si>
    <t>GRAPADORA LINEAL CORTANTE GRANDE TEJIDO NORMAL 80MM -75MM-3,8</t>
  </si>
  <si>
    <t>GRAPADORA LINEAL CORTANTE MEDIANA TEJIDO NORMAL 55-60 MM</t>
  </si>
  <si>
    <t>GRAPADORA CIRCULAR 33 MM</t>
  </si>
  <si>
    <t>GRAPADORA PARA PIEL 35 GANCHOS DESECHABLE</t>
  </si>
  <si>
    <t>GRAPADORA CIRCULAR 33 MM NEGRA</t>
  </si>
  <si>
    <t>GRAPADORA CIRCULAR 33MM</t>
  </si>
  <si>
    <t>GRAPADORA CIRCULAR 33MM PURPURA</t>
  </si>
  <si>
    <t>CATETER DE PH IMPEDANCIA</t>
  </si>
  <si>
    <t>CATETER DE PH IMPEDANCIA A 2 SENSORES ADULTO</t>
  </si>
  <si>
    <t>GRAPADORA TA LINEAL 45MM TEJIDO GRUESO</t>
  </si>
  <si>
    <t>CATETER DE PH IMPEDANCIA PEDIATRICO A 1 SENSOR PEDIATRICO</t>
  </si>
  <si>
    <t>GRAPADORA TA LINEAL 60MM TEJIDO NORMAL</t>
  </si>
  <si>
    <t>CATETER DE PH IMPEDANCIA INFANTE A 1 SENSOR PEDIATRICO</t>
  </si>
  <si>
    <t>CATETER DE PH IMPEDANCIA A 1 SENSORES ADULTO</t>
  </si>
  <si>
    <t>PISTOLA EEA DST GRAPADORA CIRCULAR EEA 28MM</t>
  </si>
  <si>
    <t>PISTOLA EEA DST GRAPADORA CIRCULAR EEA 31MM</t>
  </si>
  <si>
    <t>CATETER DE PH</t>
  </si>
  <si>
    <t>CATETER DE PH A 1 SENSORES ADULTO</t>
  </si>
  <si>
    <t>PISTOLA GRAPADORA CIRCULAR 21MM GRAPA 48MM VERDE LONGITUD INSTRUMENTO XL -35CM</t>
  </si>
  <si>
    <t>PF BUFFER</t>
  </si>
  <si>
    <t>PF BUFFER - PH 4</t>
  </si>
  <si>
    <t>PISTOLA GRAPADORA CIRCULAR 25MM GRAPA 48MM VERDE LONGITUD INSTRUMENTO XL -35CM</t>
  </si>
  <si>
    <t>PISTOLA GRAPADORA CIRCULAR 28MM GRAPA 48MM VERDE LONGITUD INSTRUMENTO XL -35CM</t>
  </si>
  <si>
    <t>PISTOLA GRAPADORA CIRCULAR 31MM GRAPA 48MM VERDE LONGITUD INSTRUMENTO XL -35CM</t>
  </si>
  <si>
    <t>PISTOLA GRAPADORA CIRCULAR 33MM GRAPA 4.8MM VERDE LONGITUD INSTRUMENTO 22CM</t>
  </si>
  <si>
    <t>PISTOLA LINEAL CORTANTE PARA USO EN CIRUGIA ABIERTA CON CABEZOTE MOVIL DE 12MM</t>
  </si>
  <si>
    <t>PISTOLA LINEAL CORTANTE PARA USO LAPAROSCOPICO CON CABEZOTE MOVIL DE 12MM</t>
  </si>
  <si>
    <t>PISTOLA LINEAL CORTANTE PARA USO LAPAROSCOPICO XL MOVIL</t>
  </si>
  <si>
    <t>RECARGA DE 60MM ARTICULADA CUBRE TEJIDO NORMAL/GRUESO CURVA EN LA PUNTA</t>
  </si>
  <si>
    <t>RECARGA LINEAL CORTANTE CON 3 ALTURAS DE GRAPA CURVA DE 60MM</t>
  </si>
  <si>
    <t>RECARGA LINEAL CORTANTE ENDOSCOPICA ARTICULABLE GRANDE CUBRE RANGO DE TEJIDO GRUESO-EXTRA GRUESO</t>
  </si>
  <si>
    <t>RECARGA LINEAL CORTANTE ENDOSCOPICA ARTICULABLE GRANDE CUBRE RANGO DE TEJIDO NORMAL-GRUESO</t>
  </si>
  <si>
    <t>RECARGA LINEAL CORTANTE ENDOSCOPICA ARTICULABLE GRANDE CUBRE RANGO DE TEJIDO VASCULAR-NORMAL</t>
  </si>
  <si>
    <t>RECARGA LINEAL CORTANTE ENDOSCOPICA ARTICULABLE MEDIANA CUBRE RANGO DE TEJIDO NORMAL-GRUESO</t>
  </si>
  <si>
    <t>RECARGA LINEAL CORTANTE ENDOSCOPICA ARTICULABLE MEDIANA CUBRE RANGO DE TEJIDO VASCULAR-NORMAL</t>
  </si>
  <si>
    <t>RECARGA LINEAL CORTANTE ENDOSCOPICA ARTICULABLE PEQUEÑA CUBRE RANGO DE TEJIDO NORMAL-GRUESO</t>
  </si>
  <si>
    <t>RECARGA LINEAL CORTANTE ENDOSCOPICA ARTICULABLE PEQUEÑA CUBRE RANGO DE TEJIDO VASCULAR-NORMAL</t>
  </si>
  <si>
    <t>RECARGA LINEAL CORTANTE GRANDE PARA PISTOLA LAPAROSCOPICA DE TEJIDO GRUESO CABEZOTE RECTA</t>
  </si>
  <si>
    <t>RECARGA LINEAL CORTANTE GRANDE PARA PISTOLA LAPAROSCOPICA DE TEJIDO GRUESO CABEZOTE ROTICULADORA</t>
  </si>
  <si>
    <t>RECARGA LINEAL CORTANTE GRANDE PARA PISTOLA LAPAROSCOPICA DE TEJIDO NORMAL CABEZOTE RECTA</t>
  </si>
  <si>
    <t>RECARGA LINEAL CORTANTE GRANDE PARA PISTOLA LAPAROSCOPICA DE TEJIDO NORMAL CABEZOTE ROTICULADORA</t>
  </si>
  <si>
    <t>RECARGA LINEAL CORTANTE GRANDE PARA PISTOLA LAPAROSCOPICA DE TEJIDO VASCULAR CABEZOTE RECTA</t>
  </si>
  <si>
    <t>PF BUFFER -PH 7</t>
  </si>
  <si>
    <t>RECARGA LINEAL CORTANTE GRANDE PARA PISTOLA LAPAROSCOPICA DE TEJIDO VASCULAR CABEZOTE ROTICULADORA</t>
  </si>
  <si>
    <t>RECARGA LINEAL CORTANTE GRANDE TEJIDO GRUESO 80 MM - 75</t>
  </si>
  <si>
    <t>CAPSULA ENDOSCOPICA INTESTINO DELGADO</t>
  </si>
  <si>
    <t>RECARGA LINEAL CORTANTE GRANDE TEJIDO NORMAL 80 MM - 75</t>
  </si>
  <si>
    <t>RECARGA LINEAL CORTANTE MEDIANA PARA PISTOLA LAPAROSCOPICA DE TEJIDO NORMAL CABEZOTE RECTO</t>
  </si>
  <si>
    <t>RECARGA LINEAL CORTANTE MEDIANA PARA PISTOLA LAPAROSCOPICA DE TEJIDO VASCULAR CABEZOTE RECTO 45,2,5</t>
  </si>
  <si>
    <t>RECARGA LINEAL CORTANTE MEDIANA PARA PISTOLA LAPAROSCOPICA DE TEJIDO VASCULAR CABEZOTE ROTICULADORA</t>
  </si>
  <si>
    <t>RECARGA LINEAL CORTANTE MEDIANA TEJIDO NORMAL 60MM</t>
  </si>
  <si>
    <t>CAPSULA ENDOSCOPICA COLON</t>
  </si>
  <si>
    <t>RECARGA LINEAL CORTANTE PEQUEÑA PARA PISTOLA LAPAROSCOPICA DE TEJIDO NORMAL CABEZOTE RECTO</t>
  </si>
  <si>
    <t>RECARGA LINEAL GRANDE TEJIDO NORMAL 60MM</t>
  </si>
  <si>
    <t>RECARGA LINEAL GRANDE TEJIDO GRUESO 60 MM</t>
  </si>
  <si>
    <t>RECARGA LINEAL MEDIANA TEJIDO GRUESO 45MM</t>
  </si>
  <si>
    <t>RECARGA LINEAL MEDIANA TEJIDO NORMAL 45MM</t>
  </si>
  <si>
    <t>RECARGA LINEAL PEQUEÑA TEJIDO GRUESO 30MM</t>
  </si>
  <si>
    <t>RECARGA LINEAL PEQUEÑA TEJIDO NORMAL 30MM</t>
  </si>
  <si>
    <t>CARCASA DE PODER SIGNIA (CONSUMIBLE ESTÉRIL)</t>
  </si>
  <si>
    <t>YUNQUE ACCESORIO VIA TRANS-ORAL PARA GRAPADORA CIRCULAR 21MM</t>
  </si>
  <si>
    <t>CARRO DE TRANSPORTE PARA EQUIPO DE ARGON 4</t>
  </si>
  <si>
    <t>CONECTOR DE BALA DE ARGON PARA EQUIPO</t>
  </si>
  <si>
    <t>CARRO DE TRANSPORTE PARA EQUIPO DE ARGON</t>
  </si>
  <si>
    <t>CATETER PARA ENDOSCOPIA DE 2,8</t>
  </si>
  <si>
    <t>CATETER DESECHABLE PARA ENDOSCOPIA DE</t>
  </si>
  <si>
    <t>LAPIZ DE ELECTROBISTURY MAS CONVINACION DE ARGON</t>
  </si>
  <si>
    <t>LAPIZ PARA ENTREGA DE ARGON</t>
  </si>
  <si>
    <t>YUNQUE ACCESORIO VIA TRANS-ORAL PARA GRAPADORA CIRCULAR 25MM</t>
  </si>
  <si>
    <t>GRAPADORA GIA80MM PURPURA</t>
  </si>
  <si>
    <t>GRAPADORA GIA 80MM PURPURA</t>
  </si>
  <si>
    <t>RECARGA GIA 80MM PURPURA</t>
  </si>
  <si>
    <t>GRAPADORA GIA 80MM NEGRA</t>
  </si>
  <si>
    <t>GRAPADORA GIA 80MM ARENA</t>
  </si>
  <si>
    <t>RECARGA GIA 80MM ARENA</t>
  </si>
  <si>
    <t>GRAPADORA GIA 60MM PURPURA</t>
  </si>
  <si>
    <t>RECARGA GIA 60MM PURPURA</t>
  </si>
  <si>
    <t>GRAPADORA GIA 60MM NEGRA</t>
  </si>
  <si>
    <t>RECARGA GIA 60MM NEGRA</t>
  </si>
  <si>
    <t>GRAPADORA GIA 60MM ARENA</t>
  </si>
  <si>
    <t>RECARGA GIA 60MM ARENA</t>
  </si>
  <si>
    <t>GRAPADORA GIA 100MM PURPURA</t>
  </si>
  <si>
    <t>RECARGA GIA 100MM PURPURA</t>
  </si>
  <si>
    <t>RECARGA REFORZADA REINFORCE 60MM PURPURA</t>
  </si>
  <si>
    <t>RECARGA REFORZADA REINFORCE 45MM NEGRA</t>
  </si>
  <si>
    <t>RECARGA REFORZADA REINFORCE 45MM PURPURA</t>
  </si>
  <si>
    <t>RECARGA REFORZADA REINFORCE 60MM NEGRA</t>
  </si>
  <si>
    <t>RECARGA SMALL 8MM VASCULAR 30MM CURVE TIP</t>
  </si>
  <si>
    <t>RECARGA SMALL 8MM VASCULAR 45MM CURVE TIP</t>
  </si>
  <si>
    <t>GRAPADORA CIRCULAR EXTRA LARGA 21MM PURPURA</t>
  </si>
  <si>
    <t>GRAPADORA CIRCULAR EXTRA LARGA 21MM NEGRA</t>
  </si>
  <si>
    <t>GRAPADORA CIRCULAR EXTRA LARGA 25MM PURPURA</t>
  </si>
  <si>
    <t>GRAPADORA CIRCULAR EXTRA LARGA 25MM NEGRA</t>
  </si>
  <si>
    <t>GRAPADORA CIRCULAR STANDAR 21MM PURPURA</t>
  </si>
  <si>
    <t>GRAPADORA CIRCULAR STANDAR  21MM NEGRA</t>
  </si>
  <si>
    <t>GRAPADORA CIRCULAR STANDAR 25MM PURPURA</t>
  </si>
  <si>
    <t>GRAPADORA CIRCULAR STANDAR 25MM NEGRA</t>
  </si>
  <si>
    <t>DISPOSITIVO YUNQUE 21 PURPURA</t>
  </si>
  <si>
    <t>DISPOSITIVO YUNQUE 21 NEGRO</t>
  </si>
  <si>
    <t>DISPOSITIVO YUNQUE 25 PURPURA</t>
  </si>
  <si>
    <t>DISPOSITIVO YUNQUE 25 NEGRO</t>
  </si>
  <si>
    <t>RECARGA SMALL 2.0 MM REFORZADA NEGRA 45MM</t>
  </si>
  <si>
    <t>RECARGA SMALL 2.0 MM REFORZADA NEGRA 60MM</t>
  </si>
  <si>
    <t>RECARGA SMALL 2.0 MM REFORZADA PURPURA 45MM</t>
  </si>
  <si>
    <t>RECARGA SMALL 2.0 MM REFORZADA PURPURA 60MM</t>
  </si>
  <si>
    <t>LOTE No. 13 TECNOLOGÍA : LAPAROSCOPIA PINZAS Y ACCESORIOS CON DISPONIBILIDAD DE APOYO TECNOLOGICO</t>
  </si>
  <si>
    <t>AGUJA DE CIERRE INCISION DE TROCAR</t>
  </si>
  <si>
    <t>AGUJA DE VERRES 120MM PARA INSUFLACION</t>
  </si>
  <si>
    <t>AGUJA DE VERRES 120MM PARA INSUFLACION. DESECHABLE. UNICO USO . EMPAQUE INDIVIDUAL , DIAMETRO DE 18 A 23 MM.</t>
  </si>
  <si>
    <t>APLICADOR DE CLIPS PARA FIJACION DE mallas 5MM LAPAROSCOPICO</t>
  </si>
  <si>
    <t>PROTECTOR DE PIEL XS</t>
  </si>
  <si>
    <t>DESCARTABLE DE CUELLO</t>
  </si>
  <si>
    <t>DESCARTABLE PUNTA DISECTORA</t>
  </si>
  <si>
    <t>DESCARTABLE DISECTORA PUNTA ROMA</t>
  </si>
  <si>
    <t>PROTECTOR DE PIEL S</t>
  </si>
  <si>
    <t>PROTECTOR DE PIEL M</t>
  </si>
  <si>
    <t>PROTECTOR DE PIEL L</t>
  </si>
  <si>
    <t>DISECTOR LAPAROSCOPICO PARA ULTRASONIDO</t>
  </si>
  <si>
    <t>PROTECTOR DE PIEL XL</t>
  </si>
  <si>
    <t>ELECTRODO MONOPOLAR GANCHO O ESPATULA 5 MM LAPAROSCOPICO</t>
  </si>
  <si>
    <t>ELECTRODO MONOPOLAR GANCHO O ESPATULA 5 MM LAPAROSCOPICO. DESECHABLE. UNICO USO . EMPAQUE INDIVIDUAL. COMPONENTES COMPLETOS PARA USO Y FUNCIONAMIENTO.</t>
  </si>
  <si>
    <t>ENDOCLINCH PINZA GRASPER CON DIENTE PRONUNCIADO DE 5MM</t>
  </si>
  <si>
    <t>ENDOCLINCH PINZA GRASPER CON DIENTE PRONUNCIADO DE 5MM. DESECHABLE. UNICO USO . EMPAQUE INDIVIDUAL. COMPONENTES COMPLETOS PARA USO Y FUNCIONAMIENTO.</t>
  </si>
  <si>
    <t>ENDOSTITCH 10MM, ENDOSUTURADOR</t>
  </si>
  <si>
    <t>BOLSA DE ESPECIMENES 5 X 8 ENDOBAG SPECIMEN RE 25040</t>
  </si>
  <si>
    <t>BOLSA DE ESPECIMENES ENDO CATCH GOLD 10MM SPEC 173050G</t>
  </si>
  <si>
    <t>LAPIZ DE ELECTROBISTURI ACTIVACION MANUAL PARA CONTROL DE POTENCIAS DESDE EL CAMPO QUIRURGICO</t>
  </si>
  <si>
    <t>LAPIZ DE ELECTROBISTURI ACTIVACION MANUAL PARA CONTROL DE POTENCIAS DESDE EL CAMPO QUIRURGICO,( ÁREA ESTÉRIL ) DESECHABLE. UNICO USO . EMPAQUE INDIVIDUAL. COMPONENTES COMPLETOS PARA USO Y FUNCIONAMIENTO.</t>
  </si>
  <si>
    <t>PINZA APLICADORA DE CLIPS 10MM</t>
  </si>
  <si>
    <t>PINZA APLICADORA DE CLIPS DE 10MM. DESECHABLE. UNICO USO . EMPAQUE INDIVIDUAL. COMPONENTES COMPLETOS PARA USO Y FUNCIONAMIENTO.</t>
  </si>
  <si>
    <t>PINZA APLICADORA DE CLIPS 5MM</t>
  </si>
  <si>
    <t>PINZA BABCOCK 10MM</t>
  </si>
  <si>
    <t>PINZA CLIPS PREMIUM SURGICLIP* M-9.75 TIT 134044</t>
  </si>
  <si>
    <t>PINZA DE SELLADO Y CORTE. SELLADOR Y DISECTOR PARA CIRUGÍA ABIERTA, QUE PRESENTA UN MECANISMO DE CORTE INTEGRADO, ES UN SISTEMA DE FUSIÓN DE TEJIDOS MULTIFUNCIONAL PARA PROCEDIMIENTOS QUIRÚRGICOS ABIERTOS.</t>
  </si>
  <si>
    <t>PINZA DE SELLADO Y CORTE . SELLADOR Y DISECTOR PARA CIRUGÍA ABIERTA, QUE PRESENTA UN MECANISMO DE CORTE INTEGRADO, ES UN SISTEMA DE FUSIÓN DE TEJIDOS MULTIFUNCIONAL PARA PROCEDIMIENTOS QUIRÚRGICOS ABIERTOS. PARA CORTES TRANSVERSALES, REDUCCION DE LA ADHERENCIA. CON ROTACION DEL EJE.</t>
  </si>
  <si>
    <t>PINZA DE SELLADO Y CORTE LAPAROSCOPICA 5MM CON FUNCION MONOPOLAR</t>
  </si>
  <si>
    <t>PINZA DE SELLADO Y CORTE LAPAROSCOPICA 5MM CON FUNCION MONOPOLAR . DESECHABLE. UNICO USO . EMPAQUE INDIVIDUAL. COMPONENTES COMPLETOS PARA USO Y FUNCIONAMIENTO.</t>
  </si>
  <si>
    <t>PINZA PARA CLIPS PREMIUM S-9.0 TITANIO</t>
  </si>
  <si>
    <t>PINZA DESCARTABLE SELLADORA PARA CABEZA Y CUELLO</t>
  </si>
  <si>
    <t>PINZA DESCARTABLE SELLADORA PARA CABEZA Y CUELLO . DESECHABLE. UNICO USO . EMPAQUE INDIVIDUAL. COMPONENTES COMPLETOS PARA USO Y FUNCIONAMIENTO.</t>
  </si>
  <si>
    <t>PINZA PARA CLIPS PREMIUM 11,5 TITANIO</t>
  </si>
  <si>
    <t>PINZA DISECTORA LAPAROSCOPICA CURVA CON MONOPOLAR DE 5MM</t>
  </si>
  <si>
    <t>PINZA EXTRACTORA PARA GRAPAS DE PIEL</t>
  </si>
  <si>
    <t>PINZA GRASPER CON SISTEMA CIERRE CREMALLERA DE 5MM</t>
  </si>
  <si>
    <t>BIPOLAR SEALER 6.0</t>
  </si>
  <si>
    <t>BIPOLAR SEALER ENDO 8.7 (LAPAROSCOPICA)</t>
  </si>
  <si>
    <t>BIPOLAR SEALER 2.3</t>
  </si>
  <si>
    <t>PINZA SELLADORA LAPAROSCOPICA DE 10 MM CON CORTE</t>
  </si>
  <si>
    <t>PINZA SELLADORA LAPAROSCOPICA DE 10 MM CON CORTE. DESECHABLE. UNICO USO . EMPAQUE INDIVIDUAL. COMPONENTES COMPLETOS PARA USO Y FUNCIONAMIENTO.</t>
  </si>
  <si>
    <t>PINZA SELLADORA LAPAROSCOPICA DE 5 MM</t>
  </si>
  <si>
    <t>PINZA SELLADORA LAPAROSCOPICA DE 5 MM. DESECHABLE. UNICO USO . EMPAQUE INDIVIDUAL. COMPONENTES COMPLETOS PARA USO Y FUNCIONAMIENTO.</t>
  </si>
  <si>
    <t>PINZA SELLADORA LAPAROSCOPICA DE 5 MM CON CORTE</t>
  </si>
  <si>
    <t>PINZA SELLADORA LAPAROSCOPICA DE 5 MM CON CORTE, DESECHABLE. UNICO USO . EMPAQUE INDIVIDUAL. COMPONENTES COMPLETOS PARA USO Y FUNCIONAMIENTO.</t>
  </si>
  <si>
    <t>RECARGA 1 HEBRA ENDOSTITCH</t>
  </si>
  <si>
    <t>BIPOLAR SEALER 9.5XL</t>
  </si>
  <si>
    <t>SISTEMA DE PUERTO DE INCISION UNICA 12 MM</t>
  </si>
  <si>
    <t>CAMISA DE TROCAR 12 MM FX</t>
  </si>
  <si>
    <t>CAMISA DE TROCAR 12 MM</t>
  </si>
  <si>
    <t>CAMISA DE TROCAR 12 MM. DESECHABLE. UNICO USO . EMPAQUE INDIVIDUAL. COMPONENTES COMPLETOS PARA USO Y FUNCIONAMIENTO.</t>
  </si>
  <si>
    <t>CAMISA DE TROCAR 5 MM LONG</t>
  </si>
  <si>
    <t>CAMISA DE TROCAR 5 MM LONG. DESECHABLE. UNICO USO . EMPAQUE INDIVIDUAL. COMPONENTES COMPLETOS PARA USO Y FUNCIONAMIENTO.</t>
  </si>
  <si>
    <t>CAMISA DE TROCAR 5 MM FX</t>
  </si>
  <si>
    <t>TIJERA LAPAROSCOPICA CURVA CON MONOPOLAR DE 5MM</t>
  </si>
  <si>
    <t>TIJERA LAPAROSCOPICA LONG 5MM</t>
  </si>
  <si>
    <t>TIJERA LAPAROSCOPICA LONG 5MM . DESECHABLE. UNICO USO . EMPAQUE INDIVIDUAL. COMPONENTES COMPLETOS PARA USO Y FUNCIONAMIENTO.</t>
  </si>
  <si>
    <t>CAMISA DE TROCAR 5 MM</t>
  </si>
  <si>
    <t>CAMISA DE TROCAR 5 MM. DESECHABLE. UNICO USO . EMPAQUE INDIVIDUAL. COMPONENTES COMPLETOS PARA USO Y FUNCIONAMIENTO.</t>
  </si>
  <si>
    <t xml:space="preserve">TROCAR 5-12 150 MM LONG                                                         </t>
  </si>
  <si>
    <t xml:space="preserve">TROCAR 5-12 150 MM LONG . DESECHABLE. UNICO USO . EMPAQUE INDIVIDUAL. COMPONENTES COMPLETOS PARA USO Y FUNCIONAMIENTO.                                                  </t>
  </si>
  <si>
    <t>TROCAR SIN CUCHILLA 5 MM 150 MM LONG</t>
  </si>
  <si>
    <t>TROCAR SIN CUCHILLA 5 MM 150 MM LONG.. DESECHABLE. UNICO USO . EMPAQUE INDIVIDUAL. COMPONENTES COMPLETOS PARA USO Y FUNCIONAMIENTO.</t>
  </si>
  <si>
    <t>TROCAR SIN CUCHILLA 15 MM</t>
  </si>
  <si>
    <t>TROCAR SIN CUCHILLA 15 MM DESECHABLE. UNICO USO . EMPAQUE INDIVIDUAL. COMPONENTES COMPLETOS PARA USO Y FUNCIONAMIENTO.</t>
  </si>
  <si>
    <t>TROCAR SIN CUCHILLA 5 MM SHORT</t>
  </si>
  <si>
    <t>TROCAR SIN CUCHILLA 5 MM SHORT DESECHABLE. UNICO USO . EMPAQUE INDIVIDUAL. COMPONENTES COMPLETOS PARA USO Y FUNCIONAMIENTO.</t>
  </si>
  <si>
    <t>TROCAR SIN CUCHILLA 5 MM X 100MM</t>
  </si>
  <si>
    <t>TROCAR SIN CUCHILLA 5 MM X 100MM DESECHABLE. UNICO USO . EMPAQUE INDIVIDUAL. COMPONENTES COMPLETOS PARA USO Y FUNCIONAMIENTO.</t>
  </si>
  <si>
    <t>TROCAR SIN CUCHILLA 5-12 MM 100 MM</t>
  </si>
  <si>
    <t>TROCAR SIN CUCHILLA 5-12 MM 100 MM DESECHABLE. UNICO USO . EMPAQUE INDIVIDUAL. COMPONENTES COMPLETOS PARA USO Y FUNCIONAMIENTO.</t>
  </si>
  <si>
    <t>TROCAR SIN CUCHILLA 5-12 MM 150 MM LONG</t>
  </si>
  <si>
    <t>TROCAR SIN CUCHILLA 5-12 MM 150 MM LONG. DESECHABLE. UNICO USO . EMPAQUE INDIVIDUAL. COMPONENTES COMPLETOS PARA USO Y FUNCIONAMIENTO.</t>
  </si>
  <si>
    <t>TROCAR DE 5MM CONSTA DE 1 PUNZON+2 CAMISAS</t>
  </si>
  <si>
    <t>TROCAR DE 5MM CONSTA DE 1 PUNZON+2 CAMISAS. DESECHABLE. UNICO USO . EMPAQUE INDIVIDUAL. COMPONENTES COMPLETOS PARA USO Y FUNCIONAMIENTO.</t>
  </si>
  <si>
    <t>KIT PINZAS DE LAPAROSCOPIA</t>
  </si>
  <si>
    <t>KITCOCOLELAP1. DESECHABLE. UNICO USO . EMPAQUE INDIVIDUAL. COMPONENTES COMPLETOS PARA USO Y FUNCIONAMIENTO.</t>
  </si>
  <si>
    <t>KIT ELECTROCIRUGIA</t>
  </si>
  <si>
    <t>KIT PINZA BIPOLAR AVANZADO CON LAPIZ DE ELECTROBISTURÍ.DESECHABLE. UNICO USO . EMPAQUE INDIVIDUAL. COMPONENTES COMPLETOS PARA USO Y FUNCIONAMIENTO.</t>
  </si>
  <si>
    <t>KIT CIRUGIA BARIATRICA</t>
  </si>
  <si>
    <t>KIT PINZAS BARIATRICA ( GASPER, PINZA DISECTORA, TIJERA LAPAROSCOPICA )</t>
  </si>
  <si>
    <t>TROCAR 5 100 MM CON CUCHILA</t>
  </si>
  <si>
    <t>TROCAR 5 100 MM CON CUCHILA. DESECHABLE. UNICO USO . EMPAQUE INDIVIDUAL. COMPONENTES COMPLETOS PARA USO Y FUNCIONAMIENTO.</t>
  </si>
  <si>
    <t>TROCAR 12 100 MM CON CUCHILA</t>
  </si>
  <si>
    <t>TROCAR 12 100 MM CON CUCHILA. DESECHABLE. UNICO USO . EMPAQUE INDIVIDUAL. COMPONENTES COMPLETOS PARA USO Y FUNCIONAMIENTO.</t>
  </si>
  <si>
    <t>CAUCHO NEUMOINSUFLADOR CON CALEFACTOR</t>
  </si>
  <si>
    <t>CAUCHO NEUMOINSUFLADOR CON CALEFACTOR. DESECHABLE. UNICO USO . EMPAQUE INDIVIDUAL. COMPONENTES COMPLETOS PARA USO Y FUNCIONAMIENTO. ESTÁNDAR</t>
  </si>
  <si>
    <t>CAUCHO NEUMOINSUFLADOR CON CALEFACTOR. DESECHABLE. UNICO USO . EMPAQUE INDIVIDUAL. COMPONENTES COMPLETOS PARA USO Y FUNCIONAMIENTO. AVANZADO</t>
  </si>
  <si>
    <t>BIPOLAR AVANZADO L-HOOK 37CM</t>
  </si>
  <si>
    <t>BIPOLAR AVANZADO L-HOOK 37CM. DESECHABLE. UNICO USO . EMPAQUE INDIVIDUAL. COMPONENTES COMPLETOS PARA USO Y FUNCIONAMIENTO.</t>
  </si>
  <si>
    <t>BIPOLAR AVANZADO L-HOOK 44CM</t>
  </si>
  <si>
    <t>BIPOLAR AVANZADO L-HOOK 44CM DESECHABLE. UNICO USO . EMPAQUE INDIVIDUAL. COMPONENTES COMPLETOS PARA USO Y FUNCIONAMIENTO.</t>
  </si>
  <si>
    <t>BIPOLAR AVANZADO MARYLAND TORAX</t>
  </si>
  <si>
    <t>BIPOLAR AVANZADO MARYLAND TORAX. DESECHABLE. UNICO USO . EMPAQUE INDIVIDUAL. COMPONENTES COMPLETOS PARA USO Y FUNCIONAMIENTO.</t>
  </si>
  <si>
    <t>GANCHOS CLIPS CX ABIERTA DE XX LONG</t>
  </si>
  <si>
    <t>VERSAONE FASCIAL CLOSURE: TROCAR CON SISTEMA DE CIERRE DE FASCIA INCLUÍDO, CON CUCHILLA DE 12 MM</t>
  </si>
  <si>
    <t>VERSAONE FASCIAL CLOSURE: TROCAR CON SISTEMA DE CIERRE DE FASCIA INCLUÍDO, ÓPTICO DE 12 MM</t>
  </si>
  <si>
    <t>DISPOSITIVO DE CIERRE DE HERIDAS 180 ABSORBABLE RELOAD - 3/0 DE 15 CM</t>
  </si>
  <si>
    <t>DISPOSITIVO DE CIERRE DE HERIDAS 180 ABSORBABLE RELOAD - 3/0 DE 20 CM</t>
  </si>
  <si>
    <t>TROCAR PUNTA ROMA DE 10MM, ESTÁNDAR, CON BALÓN</t>
  </si>
  <si>
    <t>CARTUCHO DE CLIPS ABSORBIBLES LAPRO-CLIP™ TALLA M/L (2 CLIPS POR EMPAQUE ESTÉRIL)</t>
  </si>
  <si>
    <t>CARTUCHO DE CLIPS ABSORBIBLES LAPRO-CLIP™ TALLA L (2 CLIPS POR EMPAQUE ESTÉRIL)</t>
  </si>
  <si>
    <t>CARTUCHO DE CLIPS DESECHABLES TALLA S</t>
  </si>
  <si>
    <t>CARTUCHO DE CLIPS DESECHABLES TALLA M</t>
  </si>
  <si>
    <t>CARTUCHO DE CLIPS DESECHABLES TALLA M/L</t>
  </si>
  <si>
    <t>CARTUCHO DE CLIPS DESECHABLES TALLA L</t>
  </si>
  <si>
    <t>TRÓCAR ÓPTICO DE 8MM, ESTÁNDAR, CON FIJACIÓN</t>
  </si>
  <si>
    <t>TRÓCAR ÓPTICO DE 8MM, ESTÁNDAR, CON FIJACIÓN. DESECHABLE. UNICO USO . EMPAQUE INDIVIDUAL. COMPONENTES COMPLETOS PARA USO Y FUNCIONAMIENTO.</t>
  </si>
  <si>
    <t>TRÓCAR CON CUCHILLA DE 8MM, ESTÁNDAR, CON FIJACIÓN</t>
  </si>
  <si>
    <t>TRÓCAR CON CUCHILLA DE 8MM, ESTÁNDAR, CON FIJACIÓN. DESECHABLE. UNICO USO . EMPAQUE INDIVIDUAL. COMPONENTES COMPLETOS PARA USO Y FUNCIONAMIENTO.</t>
  </si>
  <si>
    <t>ANTENA MICROONDAS 15CM</t>
  </si>
  <si>
    <t>ANTENA MICROONDAS 20CM</t>
  </si>
  <si>
    <t>ANTENA MICROONDAS 30CM</t>
  </si>
  <si>
    <t>LOTE No. 14 SUMINISTRO DE BOMBA DE INFUSIÓN CONTINUA DE INSULINA - CON SISTEMA INTEGRADO</t>
  </si>
  <si>
    <t>RESERVORIOS 3 ML</t>
  </si>
  <si>
    <t>SET DE INFUSION QUICK SET 6MM</t>
  </si>
  <si>
    <t>SENSORES PARA MEDIR GLUCOSA GUARDIAN SENSOR .</t>
  </si>
  <si>
    <t>SENSORES PARA MEDIR GLUCOSA GUARDIAN SENSOR</t>
  </si>
  <si>
    <t>ADHESIVOS IV 3000</t>
  </si>
  <si>
    <t>SUMINISTRO DE BOMBA DE INFUSION CONTINUA DE INSULINA CON SISTEMA INTEGRADO</t>
  </si>
  <si>
    <t>SISTEMA DE MONITOREO DE GLUCOSA GUARDIAN LINK SYSTEM Y GUARDINA LINK BLUETHOOTH</t>
  </si>
  <si>
    <t>QUICK SERTER</t>
  </si>
  <si>
    <t>USB ALMACENAMIENTO DE DATOS PACIENTE - PROGRAMA CARELINK</t>
  </si>
  <si>
    <t>SENSORES PARA MEDIR GLUCOSA - GUARDIAN 4</t>
  </si>
  <si>
    <t>SISTEMA DE MONITOREO DE GLUCOSA - GUARDIAN 4</t>
  </si>
  <si>
    <t>PUERTO DE INYECCCION</t>
  </si>
  <si>
    <t>PUERTO DE INYECCION</t>
  </si>
  <si>
    <t>LOTE No. 15 CATETER, BALÓN PARA EL SERVICIO DE HEMODINAMIA</t>
  </si>
  <si>
    <t>BALON DE ANGIOPLASTIA</t>
  </si>
  <si>
    <t>BALON SEMICOMPLACIENTE, PARA UTILIZAR CON GUIAS = &lt; A 0.014, CON REVESTIMIENTO HIDROFOBO.</t>
  </si>
  <si>
    <t>CATETER DE ASPIRACION DE TROMBO</t>
  </si>
  <si>
    <t>CATETER DE ASPIRACION DE TROMBOM, GRANDES VASOS GRANDE CAVIDADES DE USO VASCULAR PERIFICO Y CARDIOLOGIA INTERVENCIONISTA</t>
  </si>
  <si>
    <t>LOTE No. 16 BALON Y STEN MEDICADO CORONARIO PARA EL SERVICIO DE HEMODINAMIA</t>
  </si>
  <si>
    <t>STENT MEDICADO</t>
  </si>
  <si>
    <t>INSUMO DE DIFERNETES MEDIDAS DE ALIACION (NO DE ACERO INOXIDABLE ) CORONARIOS PARA EL SERVICIO DE HEMODINAMIA ESTERIL UNICO USO</t>
  </si>
  <si>
    <t>BALON MEDICADO</t>
  </si>
  <si>
    <t>BALON LIBERADOR DE MEDICAMENTO CON EXIPIENTE BIO -COMPATIBLE DIFERENTES MEDIDAS CORONARIOS PARA EL SERVICIO DE HEMODINAMIA ESTERIL UNICO USO</t>
  </si>
  <si>
    <t>LOTE No. 17 DISPOSITIVOS PARA RITMO CARDIACO Y ACCESORIOS COMPATIBLES CON EL DISPOSITIVO</t>
  </si>
  <si>
    <t>CONSIDERACIONES GENERALES LOTE 17 DISPOSITIVOS PARA RITMO CARDIACO Y ACCESORIOS COMPATIBLES CON EL DISPOSITIVO</t>
  </si>
  <si>
    <t>A. Dado que durante el procedimiento de implante de dispositivos, llamese desfibriladores o resincronizadores puede ser necesario cambiar el plan quirurgico por circunstancias agenas al operador. Es necesario contar en la sala con un backup o respaldo de un dispositivo diferente al inicialmente solicitado, esto es para un desfibrilador bicameral tener un soporte de desfibrilador unicameral y para una terapia de resincronización con desfibrilador un desfibrilador uni o bicameral.</t>
  </si>
  <si>
    <t>B. El termino cardiodesfibrilador se refiere a desfibrilador. El termino resincronizador se refiere a terapia de resincronizacion cardiaca conocida con las siglas TRC cuando es simple y TRC-D cuando es con desfibrilador. El electrodo ventricular izquierdo hace referencia al electrodo del seno coronario que se utilzia en las terapias de resincronización cardiaca.</t>
  </si>
  <si>
    <t>Resincronizador Cardiaco Simple Compatible con Resonancia Magnética Superior a 2 o Mas Teslas Estos dispositivos tener la psoibilida de trasmitir la informacion recopilado por el dispositivo a una plataforma digital y/o aplicación</t>
  </si>
  <si>
    <t>Generador resincronizador compatible con Resonancia Magnética de distintas conexiones Is 1 - Is4</t>
  </si>
  <si>
    <t>Electrodo cuadripolar estimulación epicardica para ventriculo izquierdo (seno Coronario) para Resincronizador Cardiaco simple compatible con Resonancia Magnética</t>
  </si>
  <si>
    <t>Introductores Canuladores seno coronario para</t>
  </si>
  <si>
    <t>f) subselector canulador de seno coronario al menos dos curvas.</t>
  </si>
  <si>
    <t>b) guias de angioplastiasoporte medio respectivo rotor de guia</t>
  </si>
  <si>
    <t>c) guia hidrofilica larga, Guia hidrofilica para diagnostico 0,035´´ largo 150 cms</t>
  </si>
  <si>
    <t>d) electrocateter decapolar curva larga para canalizar el seno coronario,</t>
  </si>
  <si>
    <t>e) plugs para obturación del canal atrial en caso de requerirse cuando no puede utilizarse el electrodo auricular por fibrilación auricular permanente,</t>
  </si>
  <si>
    <t>Resincronizador Cardiaco con Desfibrilador Compatible con Resonancia Magnética Superior a 2 o Mas Teslas , Estos dispositivos tener la psoibilida de trasmitir la informacion recopilado por el dispositivo a una plataforma digital y/o aplicacion</t>
  </si>
  <si>
    <t>Generador resincronizador con desfibrilador compatible con Resonancia Magnética de distintas conexiones DF1, DF4, Is1, Is4.</t>
  </si>
  <si>
    <t>Electrodo Ventricular de estimulación y desfibrilación endocardica de fijación activa de distintas conexiones DF1 - DF4 compatibles con resonancia magnética</t>
  </si>
  <si>
    <t>Capuchones de Silicona. Capuchones en silicona para fijación de electrodos abandonados de acuerdo a cada caso especifico del paciente.</t>
  </si>
  <si>
    <t>Estiletes de diferentes longitudes para retiro o reacomodación de los electrodos en el caso de necesidad de reacomodación y/o explante de uno o varios electrodos -</t>
  </si>
  <si>
    <t>Destornillador</t>
  </si>
  <si>
    <t>rotor para manipular el sistema de fijación activa de los electrodos -</t>
  </si>
  <si>
    <t>DESFIBRILADOR UNICAMERAL Compatible con Resonancia Magnética Superior a 2 o Mas Teslas ,Estos dispositivos tener la psoibilida de trasmitir la informacion recopilado por el dispositivo a una plataforma digital y/o aplicacion</t>
  </si>
  <si>
    <t>Generador de desfibrilador Unicameral compatible con Resonancia Magnética de diferente conexión DF1 - Df4.</t>
  </si>
  <si>
    <t>DESFIBRILADOR BICAMERAL Compatible con Resonancia Magnética Superior a 2 o Mas Teslas , Estos dispositivos tener la psoibilida de trasmitir la informacion recopilado por el dispositivo a una plataforma digital y/o aplicacion</t>
  </si>
  <si>
    <t>Generador de desfibrilador Bicameral compatible con Resonancia Magnética de diferente conexión DF1 - Df4.</t>
  </si>
  <si>
    <t>Electrodo Ventricular Bipolar de estimulación en Sistema de Conducción (his y/o area de la rama izquierda) , fijación activa para Resincronizador Cardiaco simple compatible con Resonancia Magnética</t>
  </si>
  <si>
    <t>Introductores Canuladores Sistema de Conducción (his y/o area de la rama izquierda) de curvas y longitudes necesarias para el posicionamiento del electrodo de estimulación del sistema de conducción para Resincronizador Cardiaco simple compatible con Resonancia Magnetica</t>
  </si>
  <si>
    <t>KIT de Accesorios Canuladores seno coronario/Sistema de Conducción para Resincronizador Cardiaco simple compatible con Resonancia Magnetica (Cuchilla, Guía teflonada, Rotador de Guía, Valvula Hemostática y Llave de Tres Vías) En caso de que el paciente sea no respondedor y requiera estimulación en Rama Izquierda (Sistema de Conducción)</t>
  </si>
  <si>
    <t>Guias 0,014", diferentes soportes para implante de resincronizador cardiaco electrodo IV (mínimo (2) soportes, Soft y Extra Support)</t>
  </si>
  <si>
    <t>DESFIBRILADOR UNICAMERA Compatible con Resonancia Magnética Superior a 2 o Mas Teslas (SENSADO ATRIAL) , Estos dispositivos tener la psoibilida de trasmitir la informacion recopilado por el dispositivo a una plataforma digital y/o aplicacion</t>
  </si>
  <si>
    <t>Generador de Cardiodesfibrilador Unicameral compatible con Resonancia Magnética compatible con conexión DF4 y/ o Sensado Atrial</t>
  </si>
  <si>
    <t>Cuchilla parta corte de herramienta de posicionamiento de electrodo de seno cotonario</t>
  </si>
  <si>
    <t>Electrodo ventricular estimulación endocardica fijación activa y desfibrilación compatible con Resonancia Magnética compatible con conexión DF4, y/ o dipolo de sensado atrial</t>
  </si>
  <si>
    <t>LOTE No. 18 CATETER DE ABLACIÓN POR RADIOFRECUENCIA PARA EL SERVICIO DE CIRUGIA VASCULAR (APOYO TECNOLOGICO)</t>
  </si>
  <si>
    <t>CATETER ABLACIÓN POR RADIOFRECUENCIA</t>
  </si>
  <si>
    <t>DE 60 CM Y 100 CM QUE INCLUYA CATATER DE ABLACION SEGMENTARIO DE ABLACION DE 7 CM ,APOYO TECNOLÓGICO GENERADOR DE RADIOFRECUENCIA. - QUE CUBRA LAS NECESIDADES DE LA INSTITUCION</t>
  </si>
  <si>
    <t>LOTE No. 19 ENDOPROTESIS AORTICA CON FIJACION SUPRARENAL EXTENSIONES Y KIT DE IMPLANTACION</t>
  </si>
  <si>
    <t>ENDOPORIEIS AORTICA VASCULAR PARA CORRECCION DE ANEURISMA AORTICO ABDOMINAL BIFURCADA CON FIJACION SUPRARENAL, CON ESQUELETO EN ACERO INOXIDABLE Y/O NITINOL RECUBRIMIENTO EN PTFE, O POLIESTER O DACRON. CON KIT DE IMPLANTACION (INTRODUCTORES 12 A 24 FR Y BALON DE IMPACTACION)</t>
  </si>
  <si>
    <t>ENDOPORIEIS AORTICA VASCULAR PARA CORRECCION DE ANEURISMA AORTICO ABDOMINAL BIFURCADA CON FIJACION SUPRARENAL, CON ESQUELETO EN ACERO INOXIDABLE Y/O NITINOL RECUBRIMIENTO EN PTFE, O POLIESTER O DACRON.</t>
  </si>
  <si>
    <t>EXTENSION ILIACA (CONTRALATERLA) PARA ENDOPROTESIS ABDOMINAL COMPATIBLE CON ENDOPROTESIS INFRARENAL</t>
  </si>
  <si>
    <t>EXTESION Y/O CUFF PARA ENDOPROTESIS ABDOMINAL COMPATIBLE CON ENDOPROTESIS SUPRARENAL</t>
  </si>
  <si>
    <t>SISTEMA DE ANCLAJE PARA ENDOPROTESIS CATETER GUIA - ENDOANCHOR</t>
  </si>
  <si>
    <t>EL SISTEMA ESTÁ DISEÑADO PARA PROPORCIONAR FIJACIÓN Y SELLADO ENTRE LOS INJERTOS AÓRTICOS ENDOVASCULARES Y LA ARTERIA NATIVA. EL SISTEMA , ESTÁ INDICADO PARA SU USO EN PACIENTES CUYOS INJERTOS ENDOVASCULARES HAN PRESENTADO MIGRACIÓN O ENDOFUGAS, O ESTÁN EN RIESGO DE SUFRIR TALES COMPLICACIONES, EN QUIENES SE REQUIERE UNA FIJACIÓN Y / O SELLADO RADIAL AUMENTADOS PARA RECUPERAR O MANTENER UNA EXCLUSIÓN ADECUADA DEL ANEURISMA. PPUEDE IMPLANTARSE EN EL MOMENTO DE LA COLOCACIÓN INICIAL DEL ENDOINJERTO O DURANTE UN PROCEDIMIENTO SECUNDARIO (ES DECIR, REPARACIÓN).</t>
  </si>
  <si>
    <t>SISTEMA DE ANCLAJE PARA ENDOPROTESIS APLICADOR DEL SISTEMA</t>
  </si>
  <si>
    <t>BALON DE IMPACTACION RELIAN</t>
  </si>
  <si>
    <t>INTRODUCTORES 12 A 24 FR X 28 CM</t>
  </si>
  <si>
    <t>TUBO RECTO PARA CORRECÓN ENDOVASCULAR DE PATOLOGIA AORTICA DE DIFERENTES DIAMETROS Y LONGITUDES</t>
  </si>
  <si>
    <t>SE SOLICITA ENDOPROTESIS TUBO RECTO PARA LA CORRECION ENDOVASCULAR DE LAS PATOLOGIAS AORTICAS CON DIAMETROS DE 23 A 36 MM CON LONGITUD DE 49 A 70 MM COMPATIBLE CON ACCESOS VASCULARES DE 18 A 20 FR CON FIJACION ACTIVA; SE SOLICITA SE PROPORCIONE LA ENDOPROTESIS, LOS INTRODUCTORES DE 12FR A 24 FR Y EL BALON IMPACTACIÓN CORRESPONDIENTE PARA EL DESPLIEGUE DE ENDOPRÓTESIS. *** SE SOLICITA EL TUBO RECTO PARA REALIZAR LA CORRECION ENDOVASCULAR DE PATOLOGIAS COMO ULCERAS AORTICAS PENETRADAS ANEURISMA FUSIFORMES O SACULARES EN LOS QUE POR LAS CARACTERISTICAS ANATOMICAS Y LA LOCALIZACION DEL ANEURISMA NO SE REQUIERE DE UNA PROTESIS BIFURCADA.</t>
  </si>
  <si>
    <t>VICIPRO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</si>
</sst>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quot;$&quot;\ #,##0.00"/>
  </numFmts>
  <fonts count="11" x14ac:knownFonts="1">
    <font>
      <sz val="11"/>
      <color theme="1"/>
      <name val="Aptos Narrow"/>
      <family val="2"/>
      <scheme val="minor"/>
    </font>
    <font>
      <sz val="11"/>
      <color theme="1"/>
      <name val="Aptos Narrow"/>
      <family val="2"/>
      <scheme val="minor"/>
    </font>
    <font>
      <b/>
      <sz val="11"/>
      <color theme="1"/>
      <name val="Aptos Narrow"/>
      <family val="2"/>
      <scheme val="minor"/>
    </font>
    <font>
      <b/>
      <sz val="8"/>
      <color rgb="FF000000"/>
      <name val="Arial Narrow"/>
      <family val="2"/>
    </font>
    <font>
      <b/>
      <sz val="9"/>
      <color theme="0"/>
      <name val="Verdana"/>
      <family val="2"/>
    </font>
    <font>
      <sz val="11"/>
      <color theme="1"/>
      <name val="Arial Narrow"/>
      <family val="2"/>
    </font>
    <font>
      <sz val="9"/>
      <color rgb="FF000000"/>
      <name val="Arial"/>
      <family val="2"/>
    </font>
    <font>
      <sz val="9"/>
      <color theme="1"/>
      <name val="Arial"/>
      <family val="2"/>
    </font>
    <font>
      <sz val="8"/>
      <color theme="1"/>
      <name val="Arial Narrow"/>
      <family val="2"/>
    </font>
    <font>
      <sz val="8"/>
      <color rgb="FF000000"/>
      <name val="Arial Narrow"/>
      <family val="2"/>
    </font>
    <font>
      <b/>
      <sz val="8"/>
      <color theme="1"/>
      <name val="Arial Narrow"/>
      <family val="2"/>
    </font>
  </fonts>
  <fills count="11">
    <fill>
      <patternFill patternType="none"/>
    </fill>
    <fill>
      <patternFill patternType="gray125"/>
    </fill>
    <fill>
      <patternFill patternType="solid">
        <fgColor rgb="FFC5E0B3"/>
        <bgColor indexed="64"/>
      </patternFill>
    </fill>
    <fill>
      <patternFill patternType="solid">
        <fgColor theme="8" tint="-0.499984740745262"/>
        <bgColor indexed="64"/>
      </patternFill>
    </fill>
    <fill>
      <patternFill patternType="solid">
        <fgColor rgb="FFDEEAF6"/>
        <bgColor indexed="64"/>
      </patternFill>
    </fill>
    <fill>
      <patternFill patternType="solid">
        <fgColor rgb="FFDEEAF6"/>
        <bgColor rgb="FFDEEAF6"/>
      </patternFill>
    </fill>
    <fill>
      <patternFill patternType="solid">
        <fgColor theme="0"/>
        <bgColor indexed="64"/>
      </patternFill>
    </fill>
    <fill>
      <patternFill patternType="solid">
        <fgColor rgb="FFFFFFFF"/>
        <bgColor indexed="64"/>
      </patternFill>
    </fill>
    <fill>
      <patternFill patternType="solid">
        <fgColor rgb="FFB6D7A8"/>
        <bgColor indexed="64"/>
      </patternFill>
    </fill>
    <fill>
      <patternFill patternType="solid">
        <fgColor rgb="FFBDD6EE"/>
        <bgColor indexed="64"/>
      </patternFill>
    </fill>
    <fill>
      <patternFill patternType="solid">
        <fgColor theme="0"/>
        <bgColor rgb="FFDEEAF6"/>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56">
    <xf numFmtId="0" fontId="0" fillId="0" borderId="0" xfId="0"/>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6" xfId="0" applyFont="1" applyFill="1" applyBorder="1" applyAlignment="1">
      <alignment horizontal="center" vertical="center" wrapText="1"/>
    </xf>
    <xf numFmtId="164" fontId="2" fillId="0" borderId="7" xfId="0" applyNumberFormat="1" applyFont="1" applyBorder="1" applyAlignment="1">
      <alignment horizontal="center" vertical="center" wrapText="1"/>
    </xf>
    <xf numFmtId="0" fontId="3" fillId="4" borderId="1"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6" fillId="6" borderId="1" xfId="0" applyFont="1" applyFill="1" applyBorder="1" applyAlignment="1">
      <alignment horizontal="center" vertical="center" wrapText="1"/>
    </xf>
    <xf numFmtId="164" fontId="0" fillId="0" borderId="1" xfId="0" applyNumberFormat="1" applyBorder="1" applyAlignment="1">
      <alignment horizontal="center" vertical="center"/>
    </xf>
    <xf numFmtId="164" fontId="7" fillId="0" borderId="1" xfId="0" applyNumberFormat="1" applyFont="1" applyBorder="1" applyAlignment="1">
      <alignment horizontal="center" vertical="center"/>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7" borderId="1" xfId="0" applyFont="1" applyFill="1" applyBorder="1" applyAlignment="1">
      <alignment horizontal="center" vertical="center" wrapText="1"/>
    </xf>
    <xf numFmtId="0" fontId="9" fillId="7" borderId="1" xfId="0" applyFont="1" applyFill="1" applyBorder="1" applyAlignment="1">
      <alignment horizontal="left" vertical="center" wrapText="1"/>
    </xf>
    <xf numFmtId="164" fontId="7" fillId="6" borderId="1" xfId="1" applyNumberFormat="1" applyFont="1" applyFill="1" applyBorder="1" applyAlignment="1">
      <alignment horizontal="center" vertical="center" wrapText="1"/>
    </xf>
    <xf numFmtId="164" fontId="2" fillId="0" borderId="1" xfId="0" applyNumberFormat="1" applyFont="1" applyBorder="1" applyAlignment="1">
      <alignment horizontal="center" vertical="center"/>
    </xf>
    <xf numFmtId="9" fontId="2" fillId="0" borderId="1" xfId="3" applyFont="1" applyBorder="1" applyAlignment="1">
      <alignment horizontal="center" vertical="center"/>
    </xf>
    <xf numFmtId="0" fontId="2" fillId="0" borderId="1" xfId="0" applyFont="1" applyBorder="1" applyAlignment="1">
      <alignment horizontal="center" vertical="center"/>
    </xf>
    <xf numFmtId="0" fontId="8"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9" fillId="7" borderId="1" xfId="0" applyFont="1" applyFill="1" applyBorder="1" applyAlignment="1">
      <alignment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9" fillId="6" borderId="1" xfId="0" applyFont="1" applyFill="1" applyBorder="1" applyAlignment="1">
      <alignment vertical="center" wrapText="1"/>
    </xf>
    <xf numFmtId="164" fontId="7" fillId="6" borderId="1" xfId="2" applyNumberFormat="1" applyFont="1" applyFill="1" applyBorder="1" applyAlignment="1">
      <alignment horizontal="center" vertical="center" wrapText="1"/>
    </xf>
    <xf numFmtId="0" fontId="8" fillId="0" borderId="2" xfId="0" applyFont="1" applyBorder="1" applyAlignment="1">
      <alignment horizontal="center" vertical="center" wrapText="1"/>
    </xf>
    <xf numFmtId="0" fontId="9" fillId="7" borderId="2" xfId="0" applyFont="1" applyFill="1" applyBorder="1" applyAlignment="1">
      <alignment horizontal="center" vertical="center" wrapText="1"/>
    </xf>
    <xf numFmtId="0" fontId="8" fillId="0" borderId="2" xfId="0" applyFont="1" applyBorder="1" applyAlignment="1">
      <alignment vertical="center" wrapText="1"/>
    </xf>
    <xf numFmtId="164" fontId="6" fillId="0" borderId="1" xfId="0" applyNumberFormat="1" applyFont="1" applyBorder="1" applyAlignment="1">
      <alignment horizontal="center" vertical="center" shrinkToFit="1"/>
    </xf>
    <xf numFmtId="0" fontId="9" fillId="7" borderId="2" xfId="0" applyFont="1" applyFill="1" applyBorder="1" applyAlignment="1">
      <alignment vertical="center" wrapText="1"/>
    </xf>
    <xf numFmtId="0" fontId="8" fillId="0" borderId="1" xfId="0" applyFont="1" applyBorder="1" applyAlignment="1">
      <alignment vertical="center" wrapText="1"/>
    </xf>
    <xf numFmtId="164" fontId="7" fillId="0" borderId="1" xfId="2"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5" fillId="10" borderId="8" xfId="0" applyFont="1" applyFill="1" applyBorder="1" applyAlignment="1">
      <alignment horizontal="center" vertical="center" wrapText="1"/>
    </xf>
    <xf numFmtId="164" fontId="7" fillId="6" borderId="1" xfId="0" applyNumberFormat="1" applyFont="1" applyFill="1" applyBorder="1" applyAlignment="1">
      <alignment horizontal="center" vertical="center"/>
    </xf>
    <xf numFmtId="164" fontId="6" fillId="0" borderId="1" xfId="0" applyNumberFormat="1" applyFont="1" applyBorder="1" applyAlignment="1">
      <alignment horizontal="center" vertical="center"/>
    </xf>
    <xf numFmtId="0" fontId="8" fillId="6" borderId="1" xfId="0" applyFont="1" applyFill="1" applyBorder="1" applyAlignment="1">
      <alignment horizontal="center" vertical="center" wrapText="1"/>
    </xf>
    <xf numFmtId="0" fontId="9" fillId="6" borderId="1" xfId="0" applyFont="1" applyFill="1" applyBorder="1" applyAlignment="1">
      <alignment horizontal="left" vertical="center" wrapText="1"/>
    </xf>
    <xf numFmtId="0" fontId="3" fillId="7" borderId="1" xfId="0" applyFont="1" applyFill="1" applyBorder="1" applyAlignment="1">
      <alignment vertical="center" wrapText="1"/>
    </xf>
    <xf numFmtId="164" fontId="6" fillId="6" borderId="1" xfId="0" applyNumberFormat="1" applyFont="1" applyFill="1" applyBorder="1" applyAlignment="1">
      <alignment horizontal="center"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9" fillId="6" borderId="5"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xf>
    <xf numFmtId="0" fontId="8" fillId="0" borderId="2" xfId="0" applyFont="1" applyBorder="1" applyAlignment="1">
      <alignment horizontal="center"/>
    </xf>
    <xf numFmtId="0" fontId="8" fillId="6" borderId="1" xfId="0" applyFont="1" applyFill="1" applyBorder="1" applyAlignment="1">
      <alignment vertical="center" wrapText="1"/>
    </xf>
    <xf numFmtId="164" fontId="0" fillId="0" borderId="0" xfId="0" applyNumberFormat="1" applyAlignment="1">
      <alignment horizontal="center" vertical="center"/>
    </xf>
    <xf numFmtId="164" fontId="0" fillId="0" borderId="0" xfId="0" applyNumberFormat="1"/>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jcami\OneDrive%20-%20unimilitar.edu.co\Escritorio\CAMILO%202026\HOSMIL\OCTUBRE\ELEMENTOS%20MEDICOS%20QUIRURGICOS\ESTRUCTURACI&#210;N%20MEDICO%20QUIRURGICO.xlsx" TargetMode="External"/><Relationship Id="rId1" Type="http://schemas.openxmlformats.org/officeDocument/2006/relationships/externalLinkPath" Target="file:///C:\Users\jcami\OneDrive%20-%20unimilitar.edu.co\Escritorio\CAMILO%202026\HOSMIL\OCTUBRE\ELEMENTOS%20MEDICOS%20QUIRURGICOS\ESTRUCTURACI&#210;N%20MEDICO%20QUIRURG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GENERAL"/>
      <sheetName val="PRESUPUESTO POR LOTE"/>
      <sheetName val="HOSMIL"/>
      <sheetName val="OTRAS"/>
      <sheetName val="INDICADORES"/>
      <sheetName val="DATOS ATIPICOS"/>
      <sheetName val="INDICADORES FINALES"/>
      <sheetName val="UNSPSC"/>
      <sheetName val="COTIZACIONES POR LOTE"/>
      <sheetName val="HISTORICOS"/>
      <sheetName val="VarNal"/>
      <sheetName val="COT."/>
    </sheetNames>
    <sheetDataSet>
      <sheetData sheetId="0"/>
      <sheetData sheetId="1"/>
      <sheetData sheetId="2"/>
      <sheetData sheetId="3"/>
      <sheetData sheetId="4"/>
      <sheetData sheetId="5"/>
      <sheetData sheetId="6"/>
      <sheetData sheetId="7"/>
      <sheetData sheetId="8"/>
      <sheetData sheetId="9">
        <row r="4">
          <cell r="N4">
            <v>402338.53</v>
          </cell>
        </row>
        <row r="5">
          <cell r="N5">
            <v>402338.53</v>
          </cell>
        </row>
        <row r="6">
          <cell r="N6">
            <v>3774291.26</v>
          </cell>
        </row>
        <row r="7">
          <cell r="N7">
            <v>3468077.98</v>
          </cell>
        </row>
        <row r="10">
          <cell r="N10">
            <v>104755.84</v>
          </cell>
        </row>
        <row r="13">
          <cell r="N13">
            <v>3368258.25</v>
          </cell>
        </row>
        <row r="14">
          <cell r="N14">
            <v>3368258.25</v>
          </cell>
        </row>
        <row r="15">
          <cell r="N15">
            <v>324194.84999999998</v>
          </cell>
        </row>
        <row r="16">
          <cell r="N16">
            <v>336825.83</v>
          </cell>
        </row>
        <row r="17">
          <cell r="N17">
            <v>320380.36</v>
          </cell>
        </row>
        <row r="19">
          <cell r="N19">
            <v>2937502.87</v>
          </cell>
        </row>
        <row r="20">
          <cell r="N20">
            <v>3684032.46</v>
          </cell>
        </row>
        <row r="21">
          <cell r="N21">
            <v>2505510.2599999998</v>
          </cell>
        </row>
        <row r="22">
          <cell r="N22">
            <v>2505510.2599999998</v>
          </cell>
        </row>
        <row r="23">
          <cell r="N23">
            <v>152943.74</v>
          </cell>
        </row>
        <row r="24">
          <cell r="N24">
            <v>154597.79</v>
          </cell>
        </row>
        <row r="25">
          <cell r="N25">
            <v>4384656.5</v>
          </cell>
        </row>
        <row r="29">
          <cell r="N29">
            <v>2167117.7200000002</v>
          </cell>
        </row>
        <row r="30">
          <cell r="N30">
            <v>2167117.7200000002</v>
          </cell>
        </row>
        <row r="31">
          <cell r="N31">
            <v>2167117.7200000002</v>
          </cell>
        </row>
        <row r="32">
          <cell r="N32">
            <v>2167117.7200000002</v>
          </cell>
        </row>
        <row r="34">
          <cell r="N34">
            <v>3533609.61</v>
          </cell>
        </row>
        <row r="36">
          <cell r="N36">
            <v>345588.12</v>
          </cell>
        </row>
        <row r="37">
          <cell r="N37">
            <v>5999710.0099999998</v>
          </cell>
        </row>
        <row r="38">
          <cell r="N38">
            <v>2173394.5099999998</v>
          </cell>
        </row>
        <row r="39">
          <cell r="N39">
            <v>2699915.94</v>
          </cell>
        </row>
        <row r="40">
          <cell r="N40">
            <v>2699915.94</v>
          </cell>
        </row>
        <row r="41">
          <cell r="N41">
            <v>998969.85</v>
          </cell>
        </row>
        <row r="42">
          <cell r="N42">
            <v>1208362.6499999999</v>
          </cell>
        </row>
        <row r="43">
          <cell r="N43">
            <v>4073908.58</v>
          </cell>
        </row>
        <row r="44">
          <cell r="N44">
            <v>2606189.8199999998</v>
          </cell>
        </row>
        <row r="45">
          <cell r="N45">
            <v>3509883.42</v>
          </cell>
        </row>
        <row r="46">
          <cell r="N46">
            <v>3509883.42</v>
          </cell>
        </row>
        <row r="47">
          <cell r="N47">
            <v>3509883.42</v>
          </cell>
        </row>
        <row r="62">
          <cell r="N62">
            <v>2012955.34</v>
          </cell>
        </row>
        <row r="66">
          <cell r="N66">
            <v>43497234.200000003</v>
          </cell>
        </row>
        <row r="69">
          <cell r="N69">
            <v>718912.62</v>
          </cell>
        </row>
        <row r="70">
          <cell r="N70">
            <v>718912.62</v>
          </cell>
        </row>
        <row r="71">
          <cell r="N71">
            <v>718912.62</v>
          </cell>
        </row>
        <row r="72">
          <cell r="N72">
            <v>718912.62</v>
          </cell>
        </row>
        <row r="73">
          <cell r="N73">
            <v>718912.62</v>
          </cell>
        </row>
        <row r="74">
          <cell r="N74">
            <v>718912.62</v>
          </cell>
        </row>
        <row r="75">
          <cell r="N75">
            <v>718912.62</v>
          </cell>
        </row>
        <row r="76">
          <cell r="N76">
            <v>718912.62</v>
          </cell>
        </row>
        <row r="77">
          <cell r="N77">
            <v>718912.62</v>
          </cell>
        </row>
        <row r="78">
          <cell r="N78">
            <v>718912.62</v>
          </cell>
        </row>
        <row r="79">
          <cell r="N79">
            <v>718912.62</v>
          </cell>
        </row>
        <row r="80">
          <cell r="N80">
            <v>718912.62</v>
          </cell>
        </row>
        <row r="81">
          <cell r="N81">
            <v>718912.62</v>
          </cell>
        </row>
        <row r="82">
          <cell r="N82">
            <v>718912.62</v>
          </cell>
        </row>
        <row r="83">
          <cell r="N83">
            <v>1006477.66</v>
          </cell>
        </row>
        <row r="84">
          <cell r="N84">
            <v>1006477.66</v>
          </cell>
        </row>
        <row r="85">
          <cell r="N85">
            <v>1006477.66</v>
          </cell>
        </row>
        <row r="86">
          <cell r="N86">
            <v>1006477.66</v>
          </cell>
        </row>
        <row r="87">
          <cell r="N87">
            <v>1006477.66</v>
          </cell>
        </row>
        <row r="88">
          <cell r="N88">
            <v>1006477.66</v>
          </cell>
        </row>
        <row r="89">
          <cell r="N89">
            <v>1006477.66</v>
          </cell>
        </row>
        <row r="91">
          <cell r="N91">
            <v>1006477.66</v>
          </cell>
        </row>
        <row r="92">
          <cell r="N92">
            <v>1006477.66</v>
          </cell>
        </row>
        <row r="95">
          <cell r="N95">
            <v>1618070.53</v>
          </cell>
        </row>
        <row r="96">
          <cell r="N96">
            <v>1618070.53</v>
          </cell>
        </row>
        <row r="97">
          <cell r="N97">
            <v>1618070.53</v>
          </cell>
        </row>
        <row r="98">
          <cell r="N98">
            <v>1618070.53</v>
          </cell>
        </row>
        <row r="99">
          <cell r="N99">
            <v>1150260.19</v>
          </cell>
        </row>
        <row r="100">
          <cell r="N100">
            <v>1150260.19</v>
          </cell>
        </row>
        <row r="101">
          <cell r="N101">
            <v>1150260.19</v>
          </cell>
        </row>
        <row r="102">
          <cell r="N102">
            <v>1150260.19</v>
          </cell>
        </row>
        <row r="103">
          <cell r="N103">
            <v>1150260.19</v>
          </cell>
        </row>
        <row r="104">
          <cell r="N104">
            <v>1150260.19</v>
          </cell>
        </row>
        <row r="105">
          <cell r="N105">
            <v>3091324.27</v>
          </cell>
        </row>
        <row r="106">
          <cell r="N106">
            <v>3091324.27</v>
          </cell>
        </row>
        <row r="107">
          <cell r="N107">
            <v>3091324.27</v>
          </cell>
        </row>
        <row r="108">
          <cell r="N108">
            <v>3091324.27</v>
          </cell>
        </row>
        <row r="109">
          <cell r="N109">
            <v>2875650.49</v>
          </cell>
        </row>
        <row r="110">
          <cell r="N110">
            <v>2875650.49</v>
          </cell>
        </row>
        <row r="111">
          <cell r="N111">
            <v>1133006.29</v>
          </cell>
        </row>
        <row r="112">
          <cell r="N112">
            <v>1133006.29</v>
          </cell>
        </row>
        <row r="113">
          <cell r="N113">
            <v>1133006.29</v>
          </cell>
        </row>
        <row r="114">
          <cell r="N114">
            <v>2973322.31</v>
          </cell>
        </row>
        <row r="115">
          <cell r="N115">
            <v>2973322.31</v>
          </cell>
        </row>
        <row r="116">
          <cell r="N116">
            <v>2973322.31</v>
          </cell>
        </row>
        <row r="117">
          <cell r="N117">
            <v>2973322.31</v>
          </cell>
        </row>
        <row r="118">
          <cell r="N118">
            <v>186917.28</v>
          </cell>
        </row>
        <row r="119">
          <cell r="N119">
            <v>460104.08</v>
          </cell>
        </row>
        <row r="120">
          <cell r="N120">
            <v>460104.08</v>
          </cell>
        </row>
        <row r="121">
          <cell r="N121">
            <v>1437825.24</v>
          </cell>
        </row>
        <row r="122">
          <cell r="N122">
            <v>1437825.24</v>
          </cell>
        </row>
        <row r="123">
          <cell r="N123">
            <v>1437825.24</v>
          </cell>
        </row>
        <row r="124">
          <cell r="N124">
            <v>4025910.68</v>
          </cell>
        </row>
        <row r="125">
          <cell r="N125">
            <v>4025910.68</v>
          </cell>
        </row>
        <row r="126">
          <cell r="N126">
            <v>4025910.68</v>
          </cell>
        </row>
        <row r="127">
          <cell r="N127">
            <v>1581607.77</v>
          </cell>
        </row>
        <row r="128">
          <cell r="N128">
            <v>1581607.77</v>
          </cell>
        </row>
        <row r="129">
          <cell r="N129">
            <v>107836.89</v>
          </cell>
        </row>
        <row r="130">
          <cell r="N130">
            <v>2084846.6</v>
          </cell>
        </row>
        <row r="131">
          <cell r="N131">
            <v>158160.78</v>
          </cell>
        </row>
        <row r="134">
          <cell r="N134">
            <v>718912.62</v>
          </cell>
        </row>
        <row r="135">
          <cell r="N135">
            <v>718912.62</v>
          </cell>
        </row>
        <row r="136">
          <cell r="N136">
            <v>1006477.66</v>
          </cell>
        </row>
        <row r="137">
          <cell r="N137">
            <v>1006477.66</v>
          </cell>
        </row>
        <row r="138">
          <cell r="N138">
            <v>718912.62</v>
          </cell>
        </row>
        <row r="142">
          <cell r="N142">
            <v>718912.62</v>
          </cell>
        </row>
        <row r="143">
          <cell r="N143">
            <v>718912.62</v>
          </cell>
        </row>
        <row r="151">
          <cell r="N151">
            <v>821614.43</v>
          </cell>
        </row>
        <row r="152">
          <cell r="N152">
            <v>3262292.57</v>
          </cell>
        </row>
        <row r="153">
          <cell r="N153">
            <v>4169693.21</v>
          </cell>
        </row>
        <row r="166">
          <cell r="N166">
            <v>15001.71</v>
          </cell>
        </row>
        <row r="167">
          <cell r="N167">
            <v>28199.5</v>
          </cell>
        </row>
        <row r="168">
          <cell r="N168">
            <v>16415.37</v>
          </cell>
        </row>
        <row r="169">
          <cell r="N169">
            <v>16959.080000000002</v>
          </cell>
        </row>
        <row r="170">
          <cell r="N170">
            <v>26458.400000000001</v>
          </cell>
        </row>
        <row r="171">
          <cell r="N171">
            <v>24345.16</v>
          </cell>
        </row>
        <row r="172">
          <cell r="N172">
            <v>273989.08</v>
          </cell>
        </row>
        <row r="173">
          <cell r="N173">
            <v>865060.91</v>
          </cell>
        </row>
        <row r="174">
          <cell r="N174">
            <v>865060.91</v>
          </cell>
        </row>
        <row r="175">
          <cell r="N175">
            <v>14929.22</v>
          </cell>
        </row>
        <row r="176">
          <cell r="N176">
            <v>228614.21</v>
          </cell>
        </row>
        <row r="177">
          <cell r="N177">
            <v>14478.53</v>
          </cell>
        </row>
        <row r="180">
          <cell r="N180">
            <v>1095910.3999999999</v>
          </cell>
        </row>
        <row r="181">
          <cell r="N181">
            <v>1095910.3999999999</v>
          </cell>
        </row>
        <row r="182">
          <cell r="N182">
            <v>1095910.3999999999</v>
          </cell>
        </row>
        <row r="183">
          <cell r="N183">
            <v>1095910.3999999999</v>
          </cell>
        </row>
        <row r="184">
          <cell r="N184">
            <v>888576</v>
          </cell>
        </row>
        <row r="185">
          <cell r="N185">
            <v>1258816.01</v>
          </cell>
        </row>
        <row r="186">
          <cell r="N186">
            <v>672902.21</v>
          </cell>
        </row>
        <row r="187">
          <cell r="N187">
            <v>2093473.55</v>
          </cell>
        </row>
        <row r="188">
          <cell r="N188">
            <v>2093473.55</v>
          </cell>
        </row>
        <row r="189">
          <cell r="N189">
            <v>747669.12</v>
          </cell>
        </row>
        <row r="190">
          <cell r="N190">
            <v>747669.12</v>
          </cell>
        </row>
        <row r="191">
          <cell r="N191">
            <v>1914032.96</v>
          </cell>
        </row>
        <row r="192">
          <cell r="N192">
            <v>70957.289999999994</v>
          </cell>
        </row>
        <row r="193">
          <cell r="N193">
            <v>2123380.31</v>
          </cell>
        </row>
        <row r="194">
          <cell r="N194">
            <v>2123380.31</v>
          </cell>
        </row>
        <row r="195">
          <cell r="N195">
            <v>508901.92</v>
          </cell>
        </row>
        <row r="196">
          <cell r="N196">
            <v>830631.65</v>
          </cell>
        </row>
        <row r="197">
          <cell r="N197">
            <v>508901.92</v>
          </cell>
        </row>
        <row r="198">
          <cell r="N198">
            <v>853493.06</v>
          </cell>
        </row>
        <row r="199">
          <cell r="N199">
            <v>508901.92</v>
          </cell>
        </row>
        <row r="200">
          <cell r="N200">
            <v>508901.92</v>
          </cell>
        </row>
        <row r="201">
          <cell r="N201">
            <v>1570105.16</v>
          </cell>
        </row>
        <row r="202">
          <cell r="N202">
            <v>1570105.16</v>
          </cell>
        </row>
        <row r="203">
          <cell r="N203">
            <v>376965.15</v>
          </cell>
        </row>
        <row r="204">
          <cell r="N204">
            <v>1510291.63</v>
          </cell>
        </row>
        <row r="205">
          <cell r="N205">
            <v>141361.18</v>
          </cell>
        </row>
        <row r="206">
          <cell r="N206">
            <v>1510291.63</v>
          </cell>
        </row>
        <row r="207">
          <cell r="N207">
            <v>1510291.63</v>
          </cell>
        </row>
        <row r="208">
          <cell r="N208">
            <v>1794405.91</v>
          </cell>
        </row>
        <row r="209">
          <cell r="N209">
            <v>1794405.91</v>
          </cell>
        </row>
        <row r="210">
          <cell r="N210">
            <v>1630781.39</v>
          </cell>
        </row>
        <row r="211">
          <cell r="N211">
            <v>1630781.39</v>
          </cell>
        </row>
        <row r="212">
          <cell r="N212">
            <v>1630781.39</v>
          </cell>
        </row>
        <row r="213">
          <cell r="N213">
            <v>1253064.7</v>
          </cell>
        </row>
        <row r="214">
          <cell r="N214">
            <v>1177578.8799999999</v>
          </cell>
        </row>
        <row r="215">
          <cell r="N215">
            <v>1253064.7</v>
          </cell>
        </row>
        <row r="216">
          <cell r="N216">
            <v>1253064.7</v>
          </cell>
        </row>
        <row r="217">
          <cell r="N217">
            <v>1253064.7</v>
          </cell>
        </row>
        <row r="218">
          <cell r="N218">
            <v>1253064.7</v>
          </cell>
        </row>
        <row r="219">
          <cell r="N219">
            <v>1253064.7</v>
          </cell>
        </row>
        <row r="220">
          <cell r="N220">
            <v>1253064.7</v>
          </cell>
        </row>
        <row r="221">
          <cell r="N221">
            <v>1253064.7</v>
          </cell>
        </row>
        <row r="222">
          <cell r="N222">
            <v>1253064.7</v>
          </cell>
        </row>
        <row r="223">
          <cell r="N223">
            <v>618983.77</v>
          </cell>
        </row>
        <row r="224">
          <cell r="N224">
            <v>830344.07</v>
          </cell>
        </row>
        <row r="225">
          <cell r="N225">
            <v>618983.77</v>
          </cell>
        </row>
        <row r="226">
          <cell r="N226">
            <v>830344.07</v>
          </cell>
        </row>
        <row r="227">
          <cell r="N227">
            <v>618983.77</v>
          </cell>
        </row>
        <row r="228">
          <cell r="N228">
            <v>830344.07</v>
          </cell>
        </row>
        <row r="229">
          <cell r="N229">
            <v>141361.18</v>
          </cell>
        </row>
        <row r="230">
          <cell r="N230">
            <v>418694.71</v>
          </cell>
        </row>
        <row r="231">
          <cell r="N231">
            <v>2971898.99</v>
          </cell>
        </row>
        <row r="232">
          <cell r="N232">
            <v>418694.71</v>
          </cell>
        </row>
        <row r="233">
          <cell r="N233">
            <v>624878.85</v>
          </cell>
        </row>
        <row r="234">
          <cell r="N234">
            <v>624878.85</v>
          </cell>
        </row>
        <row r="235">
          <cell r="N235">
            <v>838252.12</v>
          </cell>
        </row>
        <row r="236">
          <cell r="N236">
            <v>418694.71</v>
          </cell>
        </row>
        <row r="237">
          <cell r="N237">
            <v>2971898.99</v>
          </cell>
        </row>
        <row r="238">
          <cell r="N238">
            <v>613088.68000000005</v>
          </cell>
        </row>
        <row r="239">
          <cell r="N239">
            <v>231777.43</v>
          </cell>
        </row>
        <row r="240">
          <cell r="N240">
            <v>234006.65</v>
          </cell>
        </row>
        <row r="241">
          <cell r="N241">
            <v>234006.65</v>
          </cell>
        </row>
        <row r="242">
          <cell r="N242">
            <v>231777.43</v>
          </cell>
        </row>
        <row r="243">
          <cell r="N243">
            <v>234006.65</v>
          </cell>
        </row>
        <row r="244">
          <cell r="N244">
            <v>234006.65</v>
          </cell>
        </row>
        <row r="245">
          <cell r="N245">
            <v>1207773.2</v>
          </cell>
        </row>
        <row r="246">
          <cell r="N246">
            <v>981315.73</v>
          </cell>
        </row>
        <row r="247">
          <cell r="N247">
            <v>4267465.32</v>
          </cell>
        </row>
        <row r="248">
          <cell r="N248">
            <v>670601.68999999994</v>
          </cell>
        </row>
        <row r="249">
          <cell r="N249">
            <v>3048189.51</v>
          </cell>
        </row>
        <row r="250">
          <cell r="N250">
            <v>548674.11</v>
          </cell>
        </row>
        <row r="251">
          <cell r="N251">
            <v>609637.9</v>
          </cell>
        </row>
        <row r="252">
          <cell r="N252">
            <v>609637.9</v>
          </cell>
        </row>
        <row r="253">
          <cell r="N253">
            <v>91445.69</v>
          </cell>
        </row>
        <row r="254">
          <cell r="N254">
            <v>990661.6</v>
          </cell>
        </row>
        <row r="255">
          <cell r="N255">
            <v>1099936.3</v>
          </cell>
        </row>
        <row r="256">
          <cell r="N256">
            <v>659961.79</v>
          </cell>
        </row>
        <row r="257">
          <cell r="N257">
            <v>1099936.3</v>
          </cell>
        </row>
        <row r="258">
          <cell r="N258">
            <v>659961.79</v>
          </cell>
        </row>
        <row r="259">
          <cell r="N259">
            <v>1099936.3</v>
          </cell>
        </row>
        <row r="260">
          <cell r="N260">
            <v>659961.79</v>
          </cell>
        </row>
        <row r="261">
          <cell r="N261">
            <v>1099936.3</v>
          </cell>
        </row>
        <row r="262">
          <cell r="N262">
            <v>659961.79</v>
          </cell>
        </row>
        <row r="263">
          <cell r="N263">
            <v>1099936.3</v>
          </cell>
        </row>
        <row r="264">
          <cell r="N264">
            <v>659961.79</v>
          </cell>
        </row>
        <row r="265">
          <cell r="N265">
            <v>1099936.3</v>
          </cell>
        </row>
        <row r="266">
          <cell r="N266">
            <v>659961.79</v>
          </cell>
        </row>
        <row r="267">
          <cell r="N267">
            <v>1099936.3</v>
          </cell>
        </row>
        <row r="268">
          <cell r="N268">
            <v>659961.79</v>
          </cell>
        </row>
        <row r="269">
          <cell r="N269">
            <v>1759898.1</v>
          </cell>
        </row>
        <row r="270">
          <cell r="N270">
            <v>1759898.1</v>
          </cell>
        </row>
        <row r="271">
          <cell r="N271">
            <v>1759898.1</v>
          </cell>
        </row>
        <row r="272">
          <cell r="N272">
            <v>1759898.1</v>
          </cell>
        </row>
        <row r="273">
          <cell r="N273">
            <v>1906556.27</v>
          </cell>
        </row>
        <row r="274">
          <cell r="N274">
            <v>1906556.27</v>
          </cell>
        </row>
        <row r="275">
          <cell r="N275">
            <v>2392541.2000000002</v>
          </cell>
        </row>
        <row r="276">
          <cell r="N276">
            <v>2392541.2000000002</v>
          </cell>
        </row>
        <row r="277">
          <cell r="N277">
            <v>2392541.2000000002</v>
          </cell>
        </row>
        <row r="278">
          <cell r="N278">
            <v>2392541.2000000002</v>
          </cell>
        </row>
        <row r="279">
          <cell r="N279">
            <v>2392541.2000000002</v>
          </cell>
        </row>
        <row r="280">
          <cell r="N280">
            <v>2392541.2000000002</v>
          </cell>
        </row>
        <row r="281">
          <cell r="N281">
            <v>2392541.2000000002</v>
          </cell>
        </row>
        <row r="282">
          <cell r="N282">
            <v>2392541.2000000002</v>
          </cell>
        </row>
        <row r="283">
          <cell r="N283">
            <v>1196270.6000000001</v>
          </cell>
        </row>
        <row r="284">
          <cell r="N284">
            <v>1196270.6000000001</v>
          </cell>
        </row>
        <row r="285">
          <cell r="N285">
            <v>1196270.6000000001</v>
          </cell>
        </row>
        <row r="286">
          <cell r="N286">
            <v>1196270.6000000001</v>
          </cell>
        </row>
        <row r="287">
          <cell r="N287">
            <v>1906556.27</v>
          </cell>
        </row>
        <row r="288">
          <cell r="N288">
            <v>1906556.27</v>
          </cell>
        </row>
        <row r="289">
          <cell r="N289">
            <v>1906556.27</v>
          </cell>
        </row>
        <row r="290">
          <cell r="N290">
            <v>1906556.27</v>
          </cell>
        </row>
        <row r="293">
          <cell r="N293">
            <v>158462.84</v>
          </cell>
        </row>
        <row r="294">
          <cell r="N294">
            <v>135385.14000000001</v>
          </cell>
        </row>
        <row r="295">
          <cell r="N295">
            <v>610098.25</v>
          </cell>
        </row>
        <row r="296">
          <cell r="N296">
            <v>487695.82</v>
          </cell>
        </row>
        <row r="297">
          <cell r="N297">
            <v>2264574.75</v>
          </cell>
        </row>
        <row r="298">
          <cell r="N298">
            <v>2264574.75</v>
          </cell>
        </row>
        <row r="299">
          <cell r="N299">
            <v>2264574.75</v>
          </cell>
        </row>
        <row r="300">
          <cell r="N300">
            <v>487695.82</v>
          </cell>
        </row>
        <row r="301">
          <cell r="N301">
            <v>487695.82</v>
          </cell>
        </row>
        <row r="302">
          <cell r="N302">
            <v>561543.25</v>
          </cell>
        </row>
        <row r="303">
          <cell r="N303">
            <v>1977728.62</v>
          </cell>
        </row>
        <row r="304">
          <cell r="N304">
            <v>523080.82</v>
          </cell>
        </row>
        <row r="305">
          <cell r="N305">
            <v>475388.52</v>
          </cell>
        </row>
        <row r="306">
          <cell r="N306">
            <v>769236.51</v>
          </cell>
        </row>
        <row r="307">
          <cell r="N307">
            <v>1241130.75</v>
          </cell>
        </row>
        <row r="308">
          <cell r="N308">
            <v>415704.28</v>
          </cell>
        </row>
        <row r="309">
          <cell r="N309">
            <v>568228.54</v>
          </cell>
        </row>
        <row r="310">
          <cell r="N310">
            <v>120000.42</v>
          </cell>
        </row>
        <row r="311">
          <cell r="N311">
            <v>653851.63</v>
          </cell>
        </row>
        <row r="312">
          <cell r="N312">
            <v>1049253.57</v>
          </cell>
        </row>
        <row r="313">
          <cell r="N313">
            <v>617474.66</v>
          </cell>
        </row>
        <row r="314">
          <cell r="N314">
            <v>988864.91</v>
          </cell>
        </row>
        <row r="315">
          <cell r="N315">
            <v>2868461.36</v>
          </cell>
        </row>
        <row r="316">
          <cell r="N316">
            <v>3245890.48</v>
          </cell>
        </row>
        <row r="317">
          <cell r="N317">
            <v>988864.91</v>
          </cell>
        </row>
        <row r="318">
          <cell r="N318">
            <v>1811659.8</v>
          </cell>
        </row>
        <row r="319">
          <cell r="N319">
            <v>988864.91</v>
          </cell>
        </row>
        <row r="320">
          <cell r="N320">
            <v>607697.43999999994</v>
          </cell>
        </row>
        <row r="321">
          <cell r="N321">
            <v>36308.11</v>
          </cell>
        </row>
        <row r="322">
          <cell r="N322">
            <v>630773.93999999994</v>
          </cell>
        </row>
        <row r="323">
          <cell r="N323">
            <v>2875650.49</v>
          </cell>
        </row>
        <row r="324">
          <cell r="N324">
            <v>3594563.1</v>
          </cell>
        </row>
        <row r="325">
          <cell r="N325">
            <v>2875650.49</v>
          </cell>
        </row>
        <row r="326">
          <cell r="N326">
            <v>2093473.55</v>
          </cell>
        </row>
        <row r="327">
          <cell r="N327">
            <v>1899079.58</v>
          </cell>
        </row>
        <row r="328">
          <cell r="N328">
            <v>2243007.37</v>
          </cell>
        </row>
        <row r="329">
          <cell r="N329">
            <v>129231.5</v>
          </cell>
        </row>
        <row r="330">
          <cell r="N330">
            <v>2731867.96</v>
          </cell>
        </row>
        <row r="331">
          <cell r="N331">
            <v>1253064.7</v>
          </cell>
        </row>
        <row r="332">
          <cell r="N332">
            <v>146443.10999999999</v>
          </cell>
        </row>
        <row r="333">
          <cell r="N333">
            <v>146443.10999999999</v>
          </cell>
        </row>
        <row r="334">
          <cell r="N334">
            <v>206831.77</v>
          </cell>
        </row>
        <row r="335">
          <cell r="N335">
            <v>146443.10999999999</v>
          </cell>
        </row>
        <row r="336">
          <cell r="N336">
            <v>628042.06999999995</v>
          </cell>
        </row>
        <row r="337">
          <cell r="N337">
            <v>628042.06999999995</v>
          </cell>
        </row>
        <row r="338">
          <cell r="N338">
            <v>146443.10999999999</v>
          </cell>
        </row>
        <row r="339">
          <cell r="N339">
            <v>528400.78</v>
          </cell>
        </row>
        <row r="340">
          <cell r="N340">
            <v>466503.01</v>
          </cell>
        </row>
        <row r="341">
          <cell r="N341">
            <v>466503.01</v>
          </cell>
        </row>
        <row r="342">
          <cell r="N342">
            <v>461973.25</v>
          </cell>
        </row>
        <row r="343">
          <cell r="N343">
            <v>303453.62</v>
          </cell>
        </row>
        <row r="344">
          <cell r="N344">
            <v>326098.76</v>
          </cell>
        </row>
        <row r="345">
          <cell r="N345">
            <v>389506.86</v>
          </cell>
        </row>
        <row r="346">
          <cell r="N346">
            <v>410772.18</v>
          </cell>
        </row>
        <row r="347">
          <cell r="N347">
            <v>2083408.78</v>
          </cell>
        </row>
        <row r="348">
          <cell r="N348">
            <v>1962631.45</v>
          </cell>
        </row>
        <row r="349">
          <cell r="N349">
            <v>4227206.21</v>
          </cell>
        </row>
        <row r="350">
          <cell r="N350">
            <v>346918.23</v>
          </cell>
        </row>
        <row r="351">
          <cell r="N351">
            <v>359312.53</v>
          </cell>
        </row>
        <row r="352">
          <cell r="N352">
            <v>3019433</v>
          </cell>
        </row>
        <row r="353">
          <cell r="N353">
            <v>3774291.26</v>
          </cell>
        </row>
        <row r="354">
          <cell r="N354">
            <v>6153892.04</v>
          </cell>
        </row>
        <row r="355">
          <cell r="N355">
            <v>6153892.04</v>
          </cell>
        </row>
        <row r="356">
          <cell r="N356">
            <v>2076938.56</v>
          </cell>
        </row>
        <row r="357">
          <cell r="N357">
            <v>153847.29</v>
          </cell>
        </row>
        <row r="358">
          <cell r="N358">
            <v>461541.9</v>
          </cell>
        </row>
        <row r="359">
          <cell r="N359">
            <v>461541.9</v>
          </cell>
        </row>
        <row r="360">
          <cell r="N360">
            <v>184616.76</v>
          </cell>
        </row>
        <row r="361">
          <cell r="N361">
            <v>184616.76</v>
          </cell>
        </row>
        <row r="362">
          <cell r="N362">
            <v>692312.86</v>
          </cell>
        </row>
        <row r="363">
          <cell r="N363">
            <v>692312.86</v>
          </cell>
        </row>
        <row r="364">
          <cell r="N364">
            <v>692312.86</v>
          </cell>
        </row>
        <row r="365">
          <cell r="N365">
            <v>43076.77</v>
          </cell>
        </row>
        <row r="366">
          <cell r="N366">
            <v>60000.81</v>
          </cell>
        </row>
        <row r="367">
          <cell r="N367">
            <v>63077.03</v>
          </cell>
        </row>
        <row r="368">
          <cell r="N368">
            <v>67692.570000000007</v>
          </cell>
        </row>
        <row r="369">
          <cell r="N369">
            <v>338464.06</v>
          </cell>
        </row>
        <row r="370">
          <cell r="N370">
            <v>338464.06</v>
          </cell>
        </row>
        <row r="371">
          <cell r="N371">
            <v>6473139.9800000004</v>
          </cell>
        </row>
        <row r="372">
          <cell r="N372">
            <v>6473139.9800000004</v>
          </cell>
        </row>
        <row r="373">
          <cell r="N373">
            <v>6473139.9800000004</v>
          </cell>
        </row>
        <row r="376">
          <cell r="N376">
            <v>23724.12</v>
          </cell>
        </row>
        <row r="377">
          <cell r="N377">
            <v>61538.92</v>
          </cell>
        </row>
        <row r="378">
          <cell r="N378">
            <v>529119.69999999995</v>
          </cell>
        </row>
        <row r="379">
          <cell r="N379">
            <v>2495.04</v>
          </cell>
        </row>
        <row r="380">
          <cell r="N380">
            <v>21303519.579999998</v>
          </cell>
        </row>
        <row r="381">
          <cell r="N381">
            <v>6024487.7599999998</v>
          </cell>
        </row>
        <row r="382">
          <cell r="N382">
            <v>94896.46</v>
          </cell>
        </row>
        <row r="383">
          <cell r="N383">
            <v>338967.9</v>
          </cell>
        </row>
        <row r="384">
          <cell r="N384">
            <v>201295.53</v>
          </cell>
        </row>
        <row r="385">
          <cell r="N385">
            <v>201295.53</v>
          </cell>
        </row>
        <row r="386">
          <cell r="N386">
            <v>35945.629999999997</v>
          </cell>
        </row>
        <row r="389">
          <cell r="N389">
            <v>483302.6</v>
          </cell>
        </row>
        <row r="390">
          <cell r="N390">
            <v>2054036.06</v>
          </cell>
        </row>
        <row r="393">
          <cell r="N393">
            <v>1993623.23</v>
          </cell>
        </row>
        <row r="394">
          <cell r="N394">
            <v>1993623.23</v>
          </cell>
        </row>
        <row r="400">
          <cell r="N400">
            <v>10129418.42</v>
          </cell>
        </row>
        <row r="401">
          <cell r="N401">
            <v>3376472.81</v>
          </cell>
        </row>
        <row r="402">
          <cell r="N402">
            <v>515925.53</v>
          </cell>
        </row>
        <row r="403">
          <cell r="N403">
            <v>453979.43</v>
          </cell>
        </row>
        <row r="404">
          <cell r="N404">
            <v>273224.26</v>
          </cell>
        </row>
        <row r="405">
          <cell r="N405">
            <v>273224.26</v>
          </cell>
        </row>
        <row r="406">
          <cell r="N406">
            <v>2296001.5</v>
          </cell>
        </row>
        <row r="407">
          <cell r="N407">
            <v>171969.94</v>
          </cell>
        </row>
        <row r="408">
          <cell r="N408">
            <v>25661193.32</v>
          </cell>
        </row>
        <row r="409">
          <cell r="N409">
            <v>4051767.37</v>
          </cell>
        </row>
        <row r="410">
          <cell r="N410">
            <v>73127.31</v>
          </cell>
        </row>
        <row r="411">
          <cell r="N411">
            <v>401800.87</v>
          </cell>
        </row>
        <row r="412">
          <cell r="N412">
            <v>401800.87</v>
          </cell>
        </row>
        <row r="413">
          <cell r="N413">
            <v>401800.87</v>
          </cell>
        </row>
        <row r="414">
          <cell r="N414">
            <v>20258836.829999998</v>
          </cell>
        </row>
        <row r="415">
          <cell r="N415">
            <v>20258836.829999998</v>
          </cell>
        </row>
        <row r="416">
          <cell r="N416">
            <v>1107483.08</v>
          </cell>
        </row>
        <row r="417">
          <cell r="N417">
            <v>2431060.42</v>
          </cell>
        </row>
        <row r="418">
          <cell r="N418">
            <v>2431060.42</v>
          </cell>
        </row>
        <row r="419">
          <cell r="N419">
            <v>642880.66</v>
          </cell>
        </row>
        <row r="420">
          <cell r="N420">
            <v>20258836.829999998</v>
          </cell>
        </row>
        <row r="421">
          <cell r="N421">
            <v>139469.04999999999</v>
          </cell>
        </row>
        <row r="422">
          <cell r="N422">
            <v>4051767.37</v>
          </cell>
        </row>
        <row r="425">
          <cell r="N425">
            <v>1105264.73</v>
          </cell>
        </row>
        <row r="428">
          <cell r="N428">
            <v>33227053.899999999</v>
          </cell>
        </row>
        <row r="429">
          <cell r="N429">
            <v>7916496.6200000001</v>
          </cell>
        </row>
        <row r="430">
          <cell r="N430">
            <v>7916496.6200000001</v>
          </cell>
        </row>
        <row r="431">
          <cell r="N431">
            <v>20683116.100000001</v>
          </cell>
        </row>
        <row r="432">
          <cell r="N432">
            <v>9964128.9299999997</v>
          </cell>
        </row>
      </sheetData>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3A44D-E5A9-4C80-A4DC-09FD9B6ED8CF}">
  <dimension ref="A1:Z436"/>
  <sheetViews>
    <sheetView tabSelected="1" topLeftCell="U142" zoomScaleNormal="100" workbookViewId="0">
      <selection activeCell="AC144" sqref="AC144"/>
    </sheetView>
  </sheetViews>
  <sheetFormatPr baseColWidth="10" defaultColWidth="10.59765625" defaultRowHeight="14.25" x14ac:dyDescent="0.45"/>
  <cols>
    <col min="3" max="3" width="27.06640625" customWidth="1"/>
    <col min="4" max="4" width="55.3984375" customWidth="1"/>
    <col min="5" max="6" width="10.59765625" customWidth="1"/>
    <col min="7" max="7" width="13.73046875" style="54" customWidth="1"/>
    <col min="8" max="8" width="13.53125" style="55" bestFit="1" customWidth="1"/>
    <col min="9" max="9" width="13.46484375" style="55" customWidth="1"/>
    <col min="10" max="10" width="12.9296875" style="55" customWidth="1"/>
    <col min="11" max="11" width="15.59765625" style="55" bestFit="1" customWidth="1"/>
    <col min="12" max="13" width="11.73046875" style="55" bestFit="1" customWidth="1"/>
    <col min="14" max="14" width="13.46484375" style="55" customWidth="1"/>
    <col min="15" max="15" width="12.86328125" style="55" bestFit="1" customWidth="1"/>
    <col min="16" max="16" width="15.796875" style="55" bestFit="1" customWidth="1"/>
    <col min="17" max="17" width="14.46484375" bestFit="1" customWidth="1"/>
    <col min="18" max="18" width="14.265625" bestFit="1" customWidth="1"/>
    <col min="19" max="19" width="15.86328125" bestFit="1" customWidth="1"/>
    <col min="20" max="20" width="19.19921875" bestFit="1" customWidth="1"/>
    <col min="21" max="21" width="16.06640625" bestFit="1" customWidth="1"/>
    <col min="22" max="22" width="17.3984375" bestFit="1" customWidth="1"/>
    <col min="23" max="23" width="18.53125" bestFit="1" customWidth="1"/>
    <col min="24" max="24" width="20.33203125" bestFit="1" customWidth="1"/>
    <col min="25" max="25" width="18.46484375" bestFit="1" customWidth="1"/>
    <col min="26" max="26" width="29.9296875" customWidth="1"/>
  </cols>
  <sheetData>
    <row r="1" spans="1:26" ht="51.4" customHeight="1" x14ac:dyDescent="0.45">
      <c r="A1" s="1" t="s">
        <v>0</v>
      </c>
      <c r="B1" s="1"/>
      <c r="C1" s="1"/>
      <c r="D1" s="1"/>
      <c r="G1" s="2" t="s">
        <v>1</v>
      </c>
      <c r="H1" s="3" t="s">
        <v>2</v>
      </c>
      <c r="I1" s="3" t="s">
        <v>3</v>
      </c>
      <c r="J1" s="3" t="s">
        <v>4</v>
      </c>
      <c r="K1" s="3" t="s">
        <v>5</v>
      </c>
      <c r="L1" s="3" t="s">
        <v>6</v>
      </c>
      <c r="M1" s="3" t="s">
        <v>7</v>
      </c>
      <c r="N1" s="3" t="s">
        <v>8</v>
      </c>
      <c r="O1" s="3" t="s">
        <v>9</v>
      </c>
      <c r="P1" s="3" t="s">
        <v>10</v>
      </c>
      <c r="Q1" s="3" t="s">
        <v>11</v>
      </c>
      <c r="R1" s="3" t="s">
        <v>12</v>
      </c>
      <c r="S1" s="3" t="s">
        <v>13</v>
      </c>
      <c r="T1" s="3" t="s">
        <v>14</v>
      </c>
      <c r="U1" s="3" t="s">
        <v>15</v>
      </c>
      <c r="V1" s="3" t="s">
        <v>16</v>
      </c>
      <c r="W1" s="3" t="s">
        <v>17</v>
      </c>
      <c r="X1" s="3" t="s">
        <v>18</v>
      </c>
      <c r="Y1" s="3" t="s">
        <v>19</v>
      </c>
      <c r="Z1" s="3" t="s">
        <v>20</v>
      </c>
    </row>
    <row r="2" spans="1:26" ht="39.4" customHeight="1" x14ac:dyDescent="0.45">
      <c r="A2" s="4" t="s">
        <v>21</v>
      </c>
      <c r="B2" s="5"/>
      <c r="C2" s="5"/>
      <c r="D2" s="6"/>
      <c r="E2" s="7" t="s">
        <v>22</v>
      </c>
      <c r="F2" s="8" t="s">
        <v>23</v>
      </c>
      <c r="G2" s="2"/>
      <c r="H2" s="9"/>
      <c r="I2" s="9"/>
      <c r="J2" s="9"/>
      <c r="K2" s="9"/>
      <c r="L2" s="9"/>
      <c r="M2" s="9"/>
      <c r="N2" s="9"/>
      <c r="O2" s="9"/>
      <c r="P2" s="9"/>
      <c r="Q2" s="9"/>
      <c r="R2" s="9"/>
      <c r="S2" s="9"/>
      <c r="T2" s="9"/>
      <c r="U2" s="9"/>
      <c r="V2" s="9"/>
      <c r="W2" s="9"/>
      <c r="X2" s="9"/>
      <c r="Y2" s="9"/>
      <c r="Z2" s="9"/>
    </row>
    <row r="3" spans="1:26" x14ac:dyDescent="0.45">
      <c r="A3" s="10" t="s">
        <v>24</v>
      </c>
      <c r="B3" s="10" t="s">
        <v>25</v>
      </c>
      <c r="C3" s="10" t="s">
        <v>26</v>
      </c>
      <c r="D3" s="10" t="s">
        <v>27</v>
      </c>
      <c r="E3" s="11"/>
      <c r="F3" s="12"/>
      <c r="G3" s="13"/>
      <c r="H3" s="14"/>
      <c r="I3" s="14"/>
      <c r="J3" s="14"/>
      <c r="K3" s="14"/>
      <c r="L3" s="14"/>
      <c r="M3" s="14"/>
      <c r="N3" s="14"/>
      <c r="O3" s="14"/>
      <c r="P3" s="14"/>
      <c r="Q3" s="15"/>
      <c r="R3" s="15"/>
      <c r="S3" s="15"/>
      <c r="T3" s="15"/>
      <c r="U3" s="15"/>
      <c r="V3" s="15"/>
      <c r="W3" s="15"/>
      <c r="X3" s="15"/>
      <c r="Y3" s="15"/>
      <c r="Z3" s="15"/>
    </row>
    <row r="4" spans="1:26" ht="20.25" x14ac:dyDescent="0.45">
      <c r="A4" s="16">
        <v>1</v>
      </c>
      <c r="B4" s="17">
        <v>1</v>
      </c>
      <c r="C4" s="17" t="s">
        <v>28</v>
      </c>
      <c r="D4" s="18" t="s">
        <v>29</v>
      </c>
      <c r="E4" s="11" t="s">
        <v>30</v>
      </c>
      <c r="F4" s="12">
        <v>1</v>
      </c>
      <c r="G4" s="14">
        <f>+[1]HISTORICOS!N4</f>
        <v>402338.53</v>
      </c>
      <c r="H4" s="14"/>
      <c r="I4" s="19">
        <v>382535</v>
      </c>
      <c r="J4" s="14"/>
      <c r="K4" s="14"/>
      <c r="L4" s="14"/>
      <c r="M4" s="14"/>
      <c r="N4" s="14">
        <v>746130</v>
      </c>
      <c r="O4" s="14"/>
      <c r="P4" s="14"/>
      <c r="Q4" s="13">
        <f>+ROUND(MIN(G4,H4,I4,J4,K4,L4,M4,N4,O4,P4),2)</f>
        <v>382535</v>
      </c>
      <c r="R4" s="13">
        <f>+ROUND(MAX(G4,H4,I4,J4,K4,L4,M4,N4,O4,P4),2)</f>
        <v>746130</v>
      </c>
      <c r="S4" s="13">
        <f>+ROUND(MEDIAN(G4,H4,I4,J4,K4,L4,M4,N4,O4,P4),2)</f>
        <v>402338.53</v>
      </c>
      <c r="T4" s="13">
        <f>+ROUND(GEOMEAN(G4,H4,I4,J4,K4,L4,M4,N4,O4,P4),2)</f>
        <v>486062.86</v>
      </c>
      <c r="U4" s="13">
        <f>+ROUND(HARMEAN(G4,H4,I4,J4,K4,L4,M4,N4,O4,P4),2)</f>
        <v>465848.78</v>
      </c>
      <c r="V4" s="13">
        <f>+ROUND(AVERAGE(G4,H4,I4,J4,K4,L4,M4,N4,O4,P4),2)</f>
        <v>510334.51</v>
      </c>
      <c r="W4" s="20">
        <f>+STDEV(G4:O4)</f>
        <v>204444.80863639043</v>
      </c>
      <c r="X4" s="21">
        <f>+W4/V4</f>
        <v>0.40060941329715372</v>
      </c>
      <c r="Y4" s="20">
        <f>+G4</f>
        <v>402338.53</v>
      </c>
      <c r="Z4" s="22" t="s">
        <v>1</v>
      </c>
    </row>
    <row r="5" spans="1:26" ht="30.4" x14ac:dyDescent="0.45">
      <c r="A5" s="16">
        <v>2</v>
      </c>
      <c r="B5" s="17">
        <v>1</v>
      </c>
      <c r="C5" s="16" t="s">
        <v>31</v>
      </c>
      <c r="D5" s="23" t="s">
        <v>32</v>
      </c>
      <c r="E5" s="11" t="s">
        <v>30</v>
      </c>
      <c r="F5" s="12">
        <v>1</v>
      </c>
      <c r="G5" s="14">
        <f>+[1]HISTORICOS!N5</f>
        <v>402338.53</v>
      </c>
      <c r="H5" s="14"/>
      <c r="I5" s="19">
        <v>382535</v>
      </c>
      <c r="J5" s="14"/>
      <c r="K5" s="14"/>
      <c r="L5" s="14"/>
      <c r="M5" s="14"/>
      <c r="N5" s="14">
        <v>1549856</v>
      </c>
      <c r="O5" s="14"/>
      <c r="P5" s="14"/>
      <c r="Q5" s="13">
        <f t="shared" ref="Q5:Q66" si="0">+ROUND(MIN(G5,H5,I5,J5,K5,L5,M5,N5,O5,P5),2)</f>
        <v>382535</v>
      </c>
      <c r="R5" s="13">
        <f t="shared" ref="R5:R66" si="1">+ROUND(MAX(G5,H5,I5,J5,K5,L5,M5,N5,O5,P5),2)</f>
        <v>1549856</v>
      </c>
      <c r="S5" s="13">
        <f t="shared" ref="S5:S66" si="2">+ROUND(MEDIAN(G5,H5,I5,J5,K5,L5,M5,N5,O5,P5),2)</f>
        <v>402338.53</v>
      </c>
      <c r="T5" s="13">
        <f t="shared" ref="T5:T66" si="3">+ROUND(GEOMEAN(G5,H5,I5,J5,K5,L5,M5,N5,O5,P5),2)</f>
        <v>620180.42000000004</v>
      </c>
      <c r="U5" s="13">
        <f t="shared" ref="U5:U66" si="4">+ROUND(HARMEAN(G5,H5,I5,J5,K5,L5,M5,N5,O5,P5),2)</f>
        <v>522208.64</v>
      </c>
      <c r="V5" s="13">
        <f t="shared" ref="V5:V66" si="5">+ROUND(AVERAGE(G5,H5,I5,J5,K5,L5,M5,N5,O5,P5),2)</f>
        <v>778243.18</v>
      </c>
      <c r="W5" s="20">
        <f t="shared" ref="W5:W66" si="6">+STDEV(G5:O5)</f>
        <v>668309.66385309992</v>
      </c>
      <c r="X5" s="21">
        <f t="shared" ref="X5:X66" si="7">+W5/V5</f>
        <v>0.85874143330507546</v>
      </c>
      <c r="Y5" s="20">
        <f t="shared" ref="Y5:Y7" si="8">+G5</f>
        <v>402338.53</v>
      </c>
      <c r="Z5" s="22" t="s">
        <v>1</v>
      </c>
    </row>
    <row r="6" spans="1:26" ht="20.25" x14ac:dyDescent="0.45">
      <c r="A6" s="16">
        <v>3</v>
      </c>
      <c r="B6" s="17">
        <v>1</v>
      </c>
      <c r="C6" s="16" t="s">
        <v>33</v>
      </c>
      <c r="D6" s="23" t="s">
        <v>34</v>
      </c>
      <c r="E6" s="11" t="s">
        <v>30</v>
      </c>
      <c r="F6" s="12">
        <v>1</v>
      </c>
      <c r="G6" s="14">
        <f>+[1]HISTORICOS!N6</f>
        <v>3774291.26</v>
      </c>
      <c r="H6" s="14"/>
      <c r="I6" s="19">
        <v>3570000</v>
      </c>
      <c r="J6" s="14"/>
      <c r="K6" s="14"/>
      <c r="L6" s="14"/>
      <c r="M6" s="14"/>
      <c r="N6" s="14"/>
      <c r="O6" s="14"/>
      <c r="P6" s="14"/>
      <c r="Q6" s="13">
        <f t="shared" si="0"/>
        <v>3570000</v>
      </c>
      <c r="R6" s="13">
        <f t="shared" si="1"/>
        <v>3774291.26</v>
      </c>
      <c r="S6" s="13">
        <f t="shared" si="2"/>
        <v>3672145.63</v>
      </c>
      <c r="T6" s="13">
        <f t="shared" si="3"/>
        <v>3670724.7</v>
      </c>
      <c r="U6" s="13">
        <f t="shared" si="4"/>
        <v>3669304.31</v>
      </c>
      <c r="V6" s="13">
        <f t="shared" si="5"/>
        <v>3672145.63</v>
      </c>
      <c r="W6" s="20">
        <f t="shared" si="6"/>
        <v>144455.73528314393</v>
      </c>
      <c r="X6" s="21">
        <f t="shared" si="7"/>
        <v>3.9338237052200985E-2</v>
      </c>
      <c r="Y6" s="20">
        <f t="shared" si="8"/>
        <v>3774291.26</v>
      </c>
      <c r="Z6" s="22" t="s">
        <v>1</v>
      </c>
    </row>
    <row r="7" spans="1:26" ht="20.25" x14ac:dyDescent="0.45">
      <c r="A7" s="16">
        <v>4</v>
      </c>
      <c r="B7" s="17">
        <v>1</v>
      </c>
      <c r="C7" s="16" t="s">
        <v>35</v>
      </c>
      <c r="D7" s="23" t="s">
        <v>36</v>
      </c>
      <c r="E7" s="11" t="s">
        <v>30</v>
      </c>
      <c r="F7" s="12">
        <v>1</v>
      </c>
      <c r="G7" s="14">
        <f>+[1]HISTORICOS!N7</f>
        <v>3468077.98</v>
      </c>
      <c r="H7" s="14"/>
      <c r="I7" s="19">
        <v>2879800</v>
      </c>
      <c r="J7" s="14"/>
      <c r="K7" s="14"/>
      <c r="L7" s="14"/>
      <c r="M7" s="14"/>
      <c r="N7" s="14">
        <v>1549856</v>
      </c>
      <c r="O7" s="14"/>
      <c r="P7" s="14"/>
      <c r="Q7" s="13">
        <f t="shared" si="0"/>
        <v>1549856</v>
      </c>
      <c r="R7" s="13">
        <f t="shared" si="1"/>
        <v>3468077.98</v>
      </c>
      <c r="S7" s="13">
        <f t="shared" si="2"/>
        <v>2879800</v>
      </c>
      <c r="T7" s="13">
        <f t="shared" si="3"/>
        <v>2492188.25</v>
      </c>
      <c r="U7" s="13">
        <f t="shared" si="4"/>
        <v>2342264.64</v>
      </c>
      <c r="V7" s="13">
        <f t="shared" si="5"/>
        <v>2632577.9900000002</v>
      </c>
      <c r="W7" s="20">
        <f t="shared" si="6"/>
        <v>982717.11676046427</v>
      </c>
      <c r="X7" s="21">
        <f t="shared" si="7"/>
        <v>0.37329078967209028</v>
      </c>
      <c r="Y7" s="20">
        <f t="shared" si="8"/>
        <v>3468077.98</v>
      </c>
      <c r="Z7" s="22" t="s">
        <v>1</v>
      </c>
    </row>
    <row r="8" spans="1:26" x14ac:dyDescent="0.45">
      <c r="A8" s="24" t="s">
        <v>37</v>
      </c>
      <c r="B8" s="24"/>
      <c r="C8" s="24"/>
      <c r="D8" s="24"/>
      <c r="E8" s="11"/>
      <c r="F8" s="12"/>
      <c r="G8" s="14"/>
      <c r="H8" s="14"/>
      <c r="I8" s="14"/>
      <c r="J8" s="14"/>
      <c r="K8" s="14"/>
      <c r="L8" s="14"/>
      <c r="M8" s="14"/>
      <c r="N8" s="14"/>
      <c r="O8" s="14"/>
      <c r="P8" s="14"/>
      <c r="Q8" s="13"/>
      <c r="R8" s="13"/>
      <c r="S8" s="13"/>
      <c r="T8" s="13"/>
      <c r="U8" s="13"/>
      <c r="V8" s="13"/>
      <c r="W8" s="13"/>
      <c r="X8" s="21"/>
      <c r="Y8" s="15"/>
      <c r="Z8" s="15"/>
    </row>
    <row r="9" spans="1:26" x14ac:dyDescent="0.45">
      <c r="A9" s="10" t="s">
        <v>24</v>
      </c>
      <c r="B9" s="10" t="s">
        <v>25</v>
      </c>
      <c r="C9" s="10" t="s">
        <v>26</v>
      </c>
      <c r="D9" s="10" t="s">
        <v>38</v>
      </c>
      <c r="E9" s="11"/>
      <c r="F9" s="12"/>
      <c r="G9" s="14"/>
      <c r="H9" s="14"/>
      <c r="I9" s="14"/>
      <c r="J9" s="14"/>
      <c r="K9" s="14"/>
      <c r="L9" s="14"/>
      <c r="M9" s="14"/>
      <c r="N9" s="14"/>
      <c r="O9" s="14"/>
      <c r="P9" s="14"/>
      <c r="Q9" s="13"/>
      <c r="R9" s="13"/>
      <c r="S9" s="13"/>
      <c r="T9" s="13"/>
      <c r="U9" s="13"/>
      <c r="V9" s="13"/>
      <c r="W9" s="13"/>
      <c r="X9" s="21"/>
      <c r="Y9" s="15"/>
      <c r="Z9" s="15"/>
    </row>
    <row r="10" spans="1:26" ht="162" x14ac:dyDescent="0.45">
      <c r="A10" s="16">
        <v>1</v>
      </c>
      <c r="B10" s="17">
        <v>2</v>
      </c>
      <c r="C10" s="17" t="s">
        <v>39</v>
      </c>
      <c r="D10" s="25" t="s">
        <v>40</v>
      </c>
      <c r="E10" s="11" t="s">
        <v>30</v>
      </c>
      <c r="F10" s="12">
        <v>1</v>
      </c>
      <c r="G10" s="14">
        <f>+[1]HISTORICOS!N10</f>
        <v>104755.84</v>
      </c>
      <c r="H10" s="14"/>
      <c r="I10" s="14"/>
      <c r="J10" s="14"/>
      <c r="K10" s="14"/>
      <c r="L10" s="14">
        <v>45000</v>
      </c>
      <c r="M10" s="14"/>
      <c r="N10" s="14"/>
      <c r="O10" s="14"/>
      <c r="P10" s="14"/>
      <c r="Q10" s="13">
        <f t="shared" si="0"/>
        <v>45000</v>
      </c>
      <c r="R10" s="13">
        <f t="shared" si="1"/>
        <v>104755.84</v>
      </c>
      <c r="S10" s="13">
        <f t="shared" si="2"/>
        <v>74877.919999999998</v>
      </c>
      <c r="T10" s="13">
        <f t="shared" si="3"/>
        <v>68658.67</v>
      </c>
      <c r="U10" s="13">
        <f t="shared" si="4"/>
        <v>62955.98</v>
      </c>
      <c r="V10" s="13">
        <f t="shared" si="5"/>
        <v>74877.919999999998</v>
      </c>
      <c r="W10" s="20">
        <f t="shared" si="6"/>
        <v>42253.759679498333</v>
      </c>
      <c r="X10" s="21">
        <f t="shared" si="7"/>
        <v>0.56430199556155314</v>
      </c>
      <c r="Y10" s="20">
        <f>+G10</f>
        <v>104755.84</v>
      </c>
      <c r="Z10" s="22" t="s">
        <v>1</v>
      </c>
    </row>
    <row r="11" spans="1:26" x14ac:dyDescent="0.45">
      <c r="A11" s="26" t="s">
        <v>41</v>
      </c>
      <c r="B11" s="26"/>
      <c r="C11" s="26"/>
      <c r="D11" s="26"/>
      <c r="E11" s="11"/>
      <c r="F11" s="12"/>
      <c r="G11" s="14"/>
      <c r="H11" s="14"/>
      <c r="I11" s="14"/>
      <c r="J11" s="14"/>
      <c r="K11" s="14"/>
      <c r="L11" s="14"/>
      <c r="M11" s="14"/>
      <c r="N11" s="14"/>
      <c r="O11" s="14"/>
      <c r="P11" s="14"/>
      <c r="Q11" s="13"/>
      <c r="R11" s="13"/>
      <c r="S11" s="13"/>
      <c r="T11" s="13"/>
      <c r="U11" s="13"/>
      <c r="V11" s="13"/>
      <c r="W11" s="13"/>
      <c r="X11" s="21"/>
      <c r="Y11" s="15"/>
      <c r="Z11" s="15"/>
    </row>
    <row r="12" spans="1:26" x14ac:dyDescent="0.45">
      <c r="A12" s="27" t="s">
        <v>24</v>
      </c>
      <c r="B12" s="27" t="s">
        <v>25</v>
      </c>
      <c r="C12" s="27" t="s">
        <v>26</v>
      </c>
      <c r="D12" s="27" t="s">
        <v>27</v>
      </c>
      <c r="E12" s="11"/>
      <c r="F12" s="12"/>
      <c r="G12" s="14"/>
      <c r="H12" s="14"/>
      <c r="I12" s="14"/>
      <c r="J12" s="14"/>
      <c r="K12" s="14"/>
      <c r="L12" s="14"/>
      <c r="M12" s="14"/>
      <c r="N12" s="14"/>
      <c r="O12" s="14"/>
      <c r="P12" s="14"/>
      <c r="Q12" s="13"/>
      <c r="R12" s="13"/>
      <c r="S12" s="13"/>
      <c r="T12" s="13"/>
      <c r="U12" s="13"/>
      <c r="V12" s="13"/>
      <c r="W12" s="13"/>
      <c r="X12" s="21"/>
      <c r="Y12" s="15"/>
      <c r="Z12" s="15"/>
    </row>
    <row r="13" spans="1:26" ht="30.4" x14ac:dyDescent="0.45">
      <c r="A13" s="17">
        <v>1</v>
      </c>
      <c r="B13" s="17">
        <v>3</v>
      </c>
      <c r="C13" s="28" t="s">
        <v>42</v>
      </c>
      <c r="D13" s="25" t="s">
        <v>43</v>
      </c>
      <c r="E13" s="11" t="s">
        <v>30</v>
      </c>
      <c r="F13" s="12">
        <v>1</v>
      </c>
      <c r="G13" s="14">
        <f>+[1]HISTORICOS!N13</f>
        <v>3368258.25</v>
      </c>
      <c r="H13" s="14"/>
      <c r="I13" s="19">
        <v>428400</v>
      </c>
      <c r="J13" s="14"/>
      <c r="K13" s="14"/>
      <c r="L13" s="14"/>
      <c r="M13" s="14"/>
      <c r="N13" s="14"/>
      <c r="O13" s="14"/>
      <c r="P13" s="14"/>
      <c r="Q13" s="13">
        <f t="shared" si="0"/>
        <v>428400</v>
      </c>
      <c r="R13" s="13">
        <f t="shared" si="1"/>
        <v>3368258.25</v>
      </c>
      <c r="S13" s="13">
        <f t="shared" si="2"/>
        <v>1898329.13</v>
      </c>
      <c r="T13" s="13">
        <f t="shared" si="3"/>
        <v>1201233.46</v>
      </c>
      <c r="U13" s="13">
        <f t="shared" si="4"/>
        <v>760122.05</v>
      </c>
      <c r="V13" s="13">
        <f t="shared" si="5"/>
        <v>1898329.13</v>
      </c>
      <c r="W13" s="20">
        <f t="shared" si="6"/>
        <v>2078793.7043022164</v>
      </c>
      <c r="X13" s="21">
        <f t="shared" si="7"/>
        <v>1.095064955518128</v>
      </c>
      <c r="Y13" s="20">
        <f t="shared" ref="Y13:Y17" si="9">+G13</f>
        <v>3368258.25</v>
      </c>
      <c r="Z13" s="22" t="s">
        <v>1</v>
      </c>
    </row>
    <row r="14" spans="1:26" ht="20.25" x14ac:dyDescent="0.45">
      <c r="A14" s="17">
        <v>2</v>
      </c>
      <c r="B14" s="17">
        <v>3</v>
      </c>
      <c r="C14" s="28" t="s">
        <v>44</v>
      </c>
      <c r="D14" s="25" t="s">
        <v>45</v>
      </c>
      <c r="E14" s="11" t="s">
        <v>30</v>
      </c>
      <c r="F14" s="12">
        <v>1</v>
      </c>
      <c r="G14" s="14">
        <f>+[1]HISTORICOS!N14</f>
        <v>3368258.25</v>
      </c>
      <c r="H14" s="14"/>
      <c r="I14" s="19">
        <v>428400</v>
      </c>
      <c r="J14" s="14"/>
      <c r="K14" s="14"/>
      <c r="L14" s="14"/>
      <c r="M14" s="14"/>
      <c r="N14" s="14"/>
      <c r="O14" s="14"/>
      <c r="P14" s="14"/>
      <c r="Q14" s="13">
        <f t="shared" si="0"/>
        <v>428400</v>
      </c>
      <c r="R14" s="13">
        <f t="shared" si="1"/>
        <v>3368258.25</v>
      </c>
      <c r="S14" s="13">
        <f t="shared" si="2"/>
        <v>1898329.13</v>
      </c>
      <c r="T14" s="13">
        <f t="shared" si="3"/>
        <v>1201233.46</v>
      </c>
      <c r="U14" s="13">
        <f t="shared" si="4"/>
        <v>760122.05</v>
      </c>
      <c r="V14" s="13">
        <f t="shared" si="5"/>
        <v>1898329.13</v>
      </c>
      <c r="W14" s="20">
        <f t="shared" si="6"/>
        <v>2078793.7043022164</v>
      </c>
      <c r="X14" s="21">
        <f t="shared" si="7"/>
        <v>1.095064955518128</v>
      </c>
      <c r="Y14" s="20">
        <f t="shared" si="9"/>
        <v>3368258.25</v>
      </c>
      <c r="Z14" s="22" t="s">
        <v>1</v>
      </c>
    </row>
    <row r="15" spans="1:26" ht="30.4" x14ac:dyDescent="0.45">
      <c r="A15" s="17">
        <v>3</v>
      </c>
      <c r="B15" s="17">
        <v>3</v>
      </c>
      <c r="C15" s="28" t="s">
        <v>46</v>
      </c>
      <c r="D15" s="25" t="s">
        <v>47</v>
      </c>
      <c r="E15" s="11" t="s">
        <v>30</v>
      </c>
      <c r="F15" s="12">
        <v>1</v>
      </c>
      <c r="G15" s="14">
        <f>+[1]HISTORICOS!N15</f>
        <v>324194.84999999998</v>
      </c>
      <c r="H15" s="14"/>
      <c r="I15" s="19">
        <v>428400</v>
      </c>
      <c r="J15" s="14"/>
      <c r="K15" s="14"/>
      <c r="L15" s="14"/>
      <c r="M15" s="14"/>
      <c r="N15" s="14"/>
      <c r="O15" s="14"/>
      <c r="P15" s="14"/>
      <c r="Q15" s="13">
        <f t="shared" si="0"/>
        <v>324194.84999999998</v>
      </c>
      <c r="R15" s="13">
        <f t="shared" si="1"/>
        <v>428400</v>
      </c>
      <c r="S15" s="13">
        <f t="shared" si="2"/>
        <v>376297.43</v>
      </c>
      <c r="T15" s="13">
        <f t="shared" si="3"/>
        <v>372672.88</v>
      </c>
      <c r="U15" s="13">
        <f t="shared" si="4"/>
        <v>369083.24</v>
      </c>
      <c r="V15" s="13">
        <f t="shared" si="5"/>
        <v>376297.43</v>
      </c>
      <c r="W15" s="20">
        <f t="shared" si="6"/>
        <v>73684.168199561231</v>
      </c>
      <c r="X15" s="21">
        <f t="shared" si="7"/>
        <v>0.19581363656818287</v>
      </c>
      <c r="Y15" s="20">
        <f t="shared" si="9"/>
        <v>324194.84999999998</v>
      </c>
      <c r="Z15" s="22" t="s">
        <v>1</v>
      </c>
    </row>
    <row r="16" spans="1:26" ht="30.4" x14ac:dyDescent="0.45">
      <c r="A16" s="17">
        <v>4</v>
      </c>
      <c r="B16" s="17">
        <v>3</v>
      </c>
      <c r="C16" s="28" t="s">
        <v>48</v>
      </c>
      <c r="D16" s="25" t="s">
        <v>49</v>
      </c>
      <c r="E16" s="11" t="s">
        <v>30</v>
      </c>
      <c r="F16" s="12">
        <v>1</v>
      </c>
      <c r="G16" s="14">
        <f>+[1]HISTORICOS!N16</f>
        <v>336825.83</v>
      </c>
      <c r="H16" s="14"/>
      <c r="I16" s="19">
        <v>428400</v>
      </c>
      <c r="J16" s="14"/>
      <c r="K16" s="14"/>
      <c r="L16" s="14"/>
      <c r="M16" s="14"/>
      <c r="N16" s="14"/>
      <c r="O16" s="14"/>
      <c r="P16" s="14"/>
      <c r="Q16" s="13">
        <f t="shared" si="0"/>
        <v>336825.83</v>
      </c>
      <c r="R16" s="13">
        <f t="shared" si="1"/>
        <v>428400</v>
      </c>
      <c r="S16" s="13">
        <f t="shared" si="2"/>
        <v>382612.92</v>
      </c>
      <c r="T16" s="13">
        <f t="shared" si="3"/>
        <v>379863.38</v>
      </c>
      <c r="U16" s="13">
        <f t="shared" si="4"/>
        <v>377133.6</v>
      </c>
      <c r="V16" s="13">
        <f t="shared" si="5"/>
        <v>382612.92</v>
      </c>
      <c r="W16" s="20">
        <f t="shared" si="6"/>
        <v>64752.716588529482</v>
      </c>
      <c r="X16" s="21">
        <f t="shared" si="7"/>
        <v>0.16923818617659195</v>
      </c>
      <c r="Y16" s="20">
        <f t="shared" si="9"/>
        <v>336825.83</v>
      </c>
      <c r="Z16" s="22" t="s">
        <v>1</v>
      </c>
    </row>
    <row r="17" spans="1:26" ht="30.4" x14ac:dyDescent="0.45">
      <c r="A17" s="17">
        <v>5</v>
      </c>
      <c r="B17" s="17">
        <v>3</v>
      </c>
      <c r="C17" s="28" t="s">
        <v>50</v>
      </c>
      <c r="D17" s="25" t="s">
        <v>51</v>
      </c>
      <c r="E17" s="11" t="s">
        <v>30</v>
      </c>
      <c r="F17" s="12">
        <v>1</v>
      </c>
      <c r="G17" s="14">
        <f>+[1]HISTORICOS!N17</f>
        <v>320380.36</v>
      </c>
      <c r="H17" s="14"/>
      <c r="I17" s="19">
        <v>428400</v>
      </c>
      <c r="J17" s="14"/>
      <c r="K17" s="14"/>
      <c r="L17" s="14"/>
      <c r="M17" s="14"/>
      <c r="N17" s="14"/>
      <c r="O17" s="14"/>
      <c r="P17" s="14"/>
      <c r="Q17" s="13">
        <f t="shared" si="0"/>
        <v>320380.36</v>
      </c>
      <c r="R17" s="13">
        <f t="shared" si="1"/>
        <v>428400</v>
      </c>
      <c r="S17" s="13">
        <f t="shared" si="2"/>
        <v>374390.18</v>
      </c>
      <c r="T17" s="13">
        <f t="shared" si="3"/>
        <v>370473.95</v>
      </c>
      <c r="U17" s="13">
        <f t="shared" si="4"/>
        <v>366598.68</v>
      </c>
      <c r="V17" s="13">
        <f t="shared" si="5"/>
        <v>374390.18</v>
      </c>
      <c r="W17" s="20">
        <f t="shared" si="6"/>
        <v>76381.41994532969</v>
      </c>
      <c r="X17" s="21">
        <f t="shared" si="7"/>
        <v>0.20401555389441489</v>
      </c>
      <c r="Y17" s="20">
        <f t="shared" si="9"/>
        <v>320380.36</v>
      </c>
      <c r="Z17" s="22" t="s">
        <v>1</v>
      </c>
    </row>
    <row r="18" spans="1:26" ht="30.4" x14ac:dyDescent="0.45">
      <c r="A18" s="17">
        <v>6</v>
      </c>
      <c r="B18" s="17">
        <v>3</v>
      </c>
      <c r="C18" s="28" t="s">
        <v>52</v>
      </c>
      <c r="D18" s="25" t="s">
        <v>53</v>
      </c>
      <c r="E18" s="11" t="s">
        <v>30</v>
      </c>
      <c r="F18" s="12">
        <v>1</v>
      </c>
      <c r="G18" s="14"/>
      <c r="H18" s="14"/>
      <c r="I18" s="19">
        <v>428400</v>
      </c>
      <c r="J18" s="14"/>
      <c r="K18" s="14"/>
      <c r="L18" s="14"/>
      <c r="M18" s="14"/>
      <c r="N18" s="14"/>
      <c r="O18" s="14"/>
      <c r="P18" s="14"/>
      <c r="Q18" s="13">
        <f t="shared" si="0"/>
        <v>428400</v>
      </c>
      <c r="R18" s="13">
        <f t="shared" si="1"/>
        <v>428400</v>
      </c>
      <c r="S18" s="13">
        <f t="shared" si="2"/>
        <v>428400</v>
      </c>
      <c r="T18" s="13">
        <f t="shared" si="3"/>
        <v>428400</v>
      </c>
      <c r="U18" s="13">
        <f t="shared" si="4"/>
        <v>428400</v>
      </c>
      <c r="V18" s="13">
        <f t="shared" si="5"/>
        <v>428400</v>
      </c>
      <c r="W18" s="13"/>
      <c r="X18" s="21"/>
      <c r="Y18" s="20">
        <f>+R18</f>
        <v>428400</v>
      </c>
      <c r="Z18" s="22" t="s">
        <v>54</v>
      </c>
    </row>
    <row r="19" spans="1:26" ht="30.4" x14ac:dyDescent="0.45">
      <c r="A19" s="17">
        <v>7</v>
      </c>
      <c r="B19" s="17">
        <v>3</v>
      </c>
      <c r="C19" s="28" t="s">
        <v>55</v>
      </c>
      <c r="D19" s="25" t="s">
        <v>56</v>
      </c>
      <c r="E19" s="11" t="s">
        <v>30</v>
      </c>
      <c r="F19" s="12">
        <v>1</v>
      </c>
      <c r="G19" s="14">
        <f>+[1]HISTORICOS!N19</f>
        <v>2937502.87</v>
      </c>
      <c r="H19" s="14"/>
      <c r="I19" s="19">
        <v>428400</v>
      </c>
      <c r="J19" s="14"/>
      <c r="K19" s="14"/>
      <c r="L19" s="14"/>
      <c r="M19" s="14"/>
      <c r="N19" s="14"/>
      <c r="O19" s="14"/>
      <c r="P19" s="14"/>
      <c r="Q19" s="13">
        <f t="shared" si="0"/>
        <v>428400</v>
      </c>
      <c r="R19" s="13">
        <f t="shared" si="1"/>
        <v>2937502.87</v>
      </c>
      <c r="S19" s="13">
        <f t="shared" si="2"/>
        <v>1682951.44</v>
      </c>
      <c r="T19" s="13">
        <f t="shared" si="3"/>
        <v>1121795.98</v>
      </c>
      <c r="U19" s="13">
        <f t="shared" si="4"/>
        <v>747749.58</v>
      </c>
      <c r="V19" s="13">
        <f t="shared" si="5"/>
        <v>1682951.44</v>
      </c>
      <c r="W19" s="20">
        <f t="shared" si="6"/>
        <v>1774203.6540716286</v>
      </c>
      <c r="X19" s="21">
        <f t="shared" si="7"/>
        <v>1.0542215371773465</v>
      </c>
      <c r="Y19" s="20">
        <f t="shared" ref="Y19:Y25" si="10">+G19</f>
        <v>2937502.87</v>
      </c>
      <c r="Z19" s="22" t="s">
        <v>1</v>
      </c>
    </row>
    <row r="20" spans="1:26" ht="30.4" x14ac:dyDescent="0.45">
      <c r="A20" s="17">
        <v>8</v>
      </c>
      <c r="B20" s="17">
        <v>3</v>
      </c>
      <c r="C20" s="28" t="s">
        <v>57</v>
      </c>
      <c r="D20" s="25" t="s">
        <v>58</v>
      </c>
      <c r="E20" s="11" t="s">
        <v>30</v>
      </c>
      <c r="F20" s="12">
        <v>1</v>
      </c>
      <c r="G20" s="14">
        <f>+[1]HISTORICOS!N20</f>
        <v>3684032.46</v>
      </c>
      <c r="H20" s="14"/>
      <c r="I20" s="19">
        <v>297500</v>
      </c>
      <c r="J20" s="14"/>
      <c r="K20" s="14"/>
      <c r="L20" s="14"/>
      <c r="M20" s="14"/>
      <c r="N20" s="14"/>
      <c r="O20" s="14"/>
      <c r="P20" s="14"/>
      <c r="Q20" s="13">
        <f t="shared" si="0"/>
        <v>297500</v>
      </c>
      <c r="R20" s="13">
        <f t="shared" si="1"/>
        <v>3684032.46</v>
      </c>
      <c r="S20" s="13">
        <f t="shared" si="2"/>
        <v>1990766.23</v>
      </c>
      <c r="T20" s="13">
        <f t="shared" si="3"/>
        <v>1046900.02</v>
      </c>
      <c r="U20" s="13">
        <f t="shared" si="4"/>
        <v>550541.62</v>
      </c>
      <c r="V20" s="13">
        <f t="shared" si="5"/>
        <v>1990766.23</v>
      </c>
      <c r="W20" s="20">
        <f t="shared" si="6"/>
        <v>2394640.0671743602</v>
      </c>
      <c r="X20" s="21">
        <f t="shared" si="7"/>
        <v>1.2028735624947586</v>
      </c>
      <c r="Y20" s="20">
        <f t="shared" si="10"/>
        <v>3684032.46</v>
      </c>
      <c r="Z20" s="22" t="s">
        <v>1</v>
      </c>
    </row>
    <row r="21" spans="1:26" ht="30.4" x14ac:dyDescent="0.45">
      <c r="A21" s="17">
        <v>9</v>
      </c>
      <c r="B21" s="17">
        <v>3</v>
      </c>
      <c r="C21" s="28" t="s">
        <v>59</v>
      </c>
      <c r="D21" s="25" t="s">
        <v>60</v>
      </c>
      <c r="E21" s="11" t="s">
        <v>30</v>
      </c>
      <c r="F21" s="12">
        <v>1</v>
      </c>
      <c r="G21" s="14">
        <f>+[1]HISTORICOS!N21</f>
        <v>2505510.2599999998</v>
      </c>
      <c r="H21" s="14"/>
      <c r="I21" s="19">
        <v>357000</v>
      </c>
      <c r="J21" s="14"/>
      <c r="K21" s="14"/>
      <c r="L21" s="14"/>
      <c r="M21" s="14"/>
      <c r="N21" s="14"/>
      <c r="O21" s="14"/>
      <c r="P21" s="14"/>
      <c r="Q21" s="13">
        <f t="shared" si="0"/>
        <v>357000</v>
      </c>
      <c r="R21" s="13">
        <f t="shared" si="1"/>
        <v>2505510.2599999998</v>
      </c>
      <c r="S21" s="13">
        <f t="shared" si="2"/>
        <v>1431255.13</v>
      </c>
      <c r="T21" s="13">
        <f t="shared" si="3"/>
        <v>945762.74</v>
      </c>
      <c r="U21" s="13">
        <f t="shared" si="4"/>
        <v>624952.98</v>
      </c>
      <c r="V21" s="13">
        <f t="shared" si="5"/>
        <v>1431255.13</v>
      </c>
      <c r="W21" s="20">
        <f t="shared" si="6"/>
        <v>1519226.1742948722</v>
      </c>
      <c r="X21" s="21">
        <f t="shared" si="7"/>
        <v>1.0614642647917512</v>
      </c>
      <c r="Y21" s="20">
        <f t="shared" si="10"/>
        <v>2505510.2599999998</v>
      </c>
      <c r="Z21" s="22" t="s">
        <v>1</v>
      </c>
    </row>
    <row r="22" spans="1:26" ht="30.4" x14ac:dyDescent="0.45">
      <c r="A22" s="17">
        <v>10</v>
      </c>
      <c r="B22" s="17">
        <v>3</v>
      </c>
      <c r="C22" s="28" t="s">
        <v>61</v>
      </c>
      <c r="D22" s="25" t="s">
        <v>62</v>
      </c>
      <c r="E22" s="11" t="s">
        <v>30</v>
      </c>
      <c r="F22" s="12">
        <v>1</v>
      </c>
      <c r="G22" s="14">
        <f>+[1]HISTORICOS!N22</f>
        <v>2505510.2599999998</v>
      </c>
      <c r="H22" s="14"/>
      <c r="I22" s="19">
        <v>357000</v>
      </c>
      <c r="J22" s="14"/>
      <c r="K22" s="14"/>
      <c r="L22" s="14"/>
      <c r="M22" s="14"/>
      <c r="N22" s="14"/>
      <c r="O22" s="14"/>
      <c r="P22" s="14"/>
      <c r="Q22" s="13">
        <f t="shared" si="0"/>
        <v>357000</v>
      </c>
      <c r="R22" s="13">
        <f t="shared" si="1"/>
        <v>2505510.2599999998</v>
      </c>
      <c r="S22" s="13">
        <f t="shared" si="2"/>
        <v>1431255.13</v>
      </c>
      <c r="T22" s="13">
        <f t="shared" si="3"/>
        <v>945762.74</v>
      </c>
      <c r="U22" s="13">
        <f t="shared" si="4"/>
        <v>624952.98</v>
      </c>
      <c r="V22" s="13">
        <f t="shared" si="5"/>
        <v>1431255.13</v>
      </c>
      <c r="W22" s="20">
        <f t="shared" si="6"/>
        <v>1519226.1742948722</v>
      </c>
      <c r="X22" s="21">
        <f t="shared" si="7"/>
        <v>1.0614642647917512</v>
      </c>
      <c r="Y22" s="20">
        <f t="shared" si="10"/>
        <v>2505510.2599999998</v>
      </c>
      <c r="Z22" s="22" t="s">
        <v>1</v>
      </c>
    </row>
    <row r="23" spans="1:26" ht="20.25" x14ac:dyDescent="0.45">
      <c r="A23" s="17">
        <v>11</v>
      </c>
      <c r="B23" s="17">
        <v>3</v>
      </c>
      <c r="C23" s="28" t="s">
        <v>63</v>
      </c>
      <c r="D23" s="25" t="s">
        <v>64</v>
      </c>
      <c r="E23" s="11" t="s">
        <v>30</v>
      </c>
      <c r="F23" s="12">
        <v>1</v>
      </c>
      <c r="G23" s="14">
        <f>+[1]HISTORICOS!N23</f>
        <v>152943.74</v>
      </c>
      <c r="H23" s="14"/>
      <c r="I23" s="19">
        <v>178500</v>
      </c>
      <c r="J23" s="14"/>
      <c r="K23" s="14"/>
      <c r="L23" s="14"/>
      <c r="M23" s="14"/>
      <c r="N23" s="14"/>
      <c r="O23" s="14"/>
      <c r="P23" s="14"/>
      <c r="Q23" s="13">
        <f t="shared" si="0"/>
        <v>152943.74</v>
      </c>
      <c r="R23" s="13">
        <f t="shared" si="1"/>
        <v>178500</v>
      </c>
      <c r="S23" s="13">
        <f t="shared" si="2"/>
        <v>165721.87</v>
      </c>
      <c r="T23" s="13">
        <f t="shared" si="3"/>
        <v>165228.5</v>
      </c>
      <c r="U23" s="13">
        <f t="shared" si="4"/>
        <v>164736.6</v>
      </c>
      <c r="V23" s="13">
        <f t="shared" si="5"/>
        <v>165721.87</v>
      </c>
      <c r="W23" s="20">
        <f t="shared" si="6"/>
        <v>18071.004747766525</v>
      </c>
      <c r="X23" s="21">
        <f t="shared" si="7"/>
        <v>0.10904417593022891</v>
      </c>
      <c r="Y23" s="20">
        <f t="shared" si="10"/>
        <v>152943.74</v>
      </c>
      <c r="Z23" s="22" t="s">
        <v>1</v>
      </c>
    </row>
    <row r="24" spans="1:26" ht="20.25" x14ac:dyDescent="0.45">
      <c r="A24" s="17">
        <v>12</v>
      </c>
      <c r="B24" s="17">
        <v>3</v>
      </c>
      <c r="C24" s="28" t="s">
        <v>65</v>
      </c>
      <c r="D24" s="25" t="s">
        <v>66</v>
      </c>
      <c r="E24" s="11" t="s">
        <v>30</v>
      </c>
      <c r="F24" s="12">
        <v>1</v>
      </c>
      <c r="G24" s="14">
        <f>+[1]HISTORICOS!N24</f>
        <v>154597.79</v>
      </c>
      <c r="H24" s="14"/>
      <c r="I24" s="19">
        <v>178500</v>
      </c>
      <c r="J24" s="14"/>
      <c r="K24" s="14"/>
      <c r="L24" s="14"/>
      <c r="M24" s="14"/>
      <c r="N24" s="14"/>
      <c r="O24" s="14"/>
      <c r="P24" s="14"/>
      <c r="Q24" s="13">
        <f t="shared" si="0"/>
        <v>154597.79</v>
      </c>
      <c r="R24" s="13">
        <f t="shared" si="1"/>
        <v>178500</v>
      </c>
      <c r="S24" s="13">
        <f t="shared" si="2"/>
        <v>166548.9</v>
      </c>
      <c r="T24" s="13">
        <f t="shared" si="3"/>
        <v>166119.54999999999</v>
      </c>
      <c r="U24" s="13">
        <f t="shared" si="4"/>
        <v>165691.32</v>
      </c>
      <c r="V24" s="13">
        <f t="shared" si="5"/>
        <v>166548.9</v>
      </c>
      <c r="W24" s="20">
        <f t="shared" si="6"/>
        <v>16901.414776344904</v>
      </c>
      <c r="X24" s="21">
        <f t="shared" si="7"/>
        <v>0.10148019456354802</v>
      </c>
      <c r="Y24" s="20">
        <f t="shared" si="10"/>
        <v>154597.79</v>
      </c>
      <c r="Z24" s="22" t="s">
        <v>1</v>
      </c>
    </row>
    <row r="25" spans="1:26" ht="20.25" x14ac:dyDescent="0.45">
      <c r="A25" s="17">
        <v>13</v>
      </c>
      <c r="B25" s="17">
        <v>3</v>
      </c>
      <c r="C25" s="28" t="s">
        <v>67</v>
      </c>
      <c r="D25" s="25" t="s">
        <v>68</v>
      </c>
      <c r="E25" s="11" t="s">
        <v>30</v>
      </c>
      <c r="F25" s="12">
        <v>1</v>
      </c>
      <c r="G25" s="14">
        <f>+[1]HISTORICOS!N25</f>
        <v>4384656.5</v>
      </c>
      <c r="H25" s="14"/>
      <c r="I25" s="19">
        <v>250000</v>
      </c>
      <c r="J25" s="14"/>
      <c r="K25" s="14"/>
      <c r="L25" s="14"/>
      <c r="M25" s="14"/>
      <c r="N25" s="14"/>
      <c r="O25" s="14"/>
      <c r="P25" s="14"/>
      <c r="Q25" s="13">
        <f t="shared" si="0"/>
        <v>250000</v>
      </c>
      <c r="R25" s="13">
        <f t="shared" si="1"/>
        <v>4384656.5</v>
      </c>
      <c r="S25" s="13">
        <f t="shared" si="2"/>
        <v>2317328.25</v>
      </c>
      <c r="T25" s="13">
        <f t="shared" si="3"/>
        <v>1046978.57</v>
      </c>
      <c r="U25" s="13">
        <f t="shared" si="4"/>
        <v>473029.28</v>
      </c>
      <c r="V25" s="13">
        <f t="shared" si="5"/>
        <v>2317328.25</v>
      </c>
      <c r="W25" s="20">
        <f t="shared" si="6"/>
        <v>2923643.6490270365</v>
      </c>
      <c r="X25" s="21">
        <f t="shared" si="7"/>
        <v>1.2616441581062314</v>
      </c>
      <c r="Y25" s="20">
        <f t="shared" si="10"/>
        <v>4384656.5</v>
      </c>
      <c r="Z25" s="22" t="s">
        <v>1</v>
      </c>
    </row>
    <row r="26" spans="1:26" ht="20.25" x14ac:dyDescent="0.45">
      <c r="A26" s="17">
        <v>14</v>
      </c>
      <c r="B26" s="17">
        <v>3</v>
      </c>
      <c r="C26" s="28" t="s">
        <v>69</v>
      </c>
      <c r="D26" s="25" t="s">
        <v>70</v>
      </c>
      <c r="E26" s="11" t="s">
        <v>30</v>
      </c>
      <c r="F26" s="12">
        <v>1</v>
      </c>
      <c r="G26" s="14"/>
      <c r="H26" s="14"/>
      <c r="I26" s="19">
        <v>416500</v>
      </c>
      <c r="J26" s="14"/>
      <c r="K26" s="14"/>
      <c r="L26" s="14"/>
      <c r="M26" s="14"/>
      <c r="N26" s="14"/>
      <c r="O26" s="14"/>
      <c r="P26" s="14"/>
      <c r="Q26" s="13">
        <f t="shared" si="0"/>
        <v>416500</v>
      </c>
      <c r="R26" s="13">
        <f t="shared" si="1"/>
        <v>416500</v>
      </c>
      <c r="S26" s="13">
        <f t="shared" si="2"/>
        <v>416500</v>
      </c>
      <c r="T26" s="13">
        <f t="shared" si="3"/>
        <v>416500</v>
      </c>
      <c r="U26" s="13">
        <f t="shared" si="4"/>
        <v>416500</v>
      </c>
      <c r="V26" s="13">
        <f t="shared" si="5"/>
        <v>416500</v>
      </c>
      <c r="W26" s="13"/>
      <c r="X26" s="21"/>
      <c r="Y26" s="20">
        <f t="shared" ref="Y26:Y28" si="11">+R26</f>
        <v>416500</v>
      </c>
      <c r="Z26" s="22" t="s">
        <v>54</v>
      </c>
    </row>
    <row r="27" spans="1:26" ht="20.25" x14ac:dyDescent="0.45">
      <c r="A27" s="17">
        <v>15</v>
      </c>
      <c r="B27" s="17">
        <v>3</v>
      </c>
      <c r="C27" s="28" t="s">
        <v>69</v>
      </c>
      <c r="D27" s="25" t="s">
        <v>71</v>
      </c>
      <c r="E27" s="11" t="s">
        <v>30</v>
      </c>
      <c r="F27" s="12">
        <v>1</v>
      </c>
      <c r="G27" s="14"/>
      <c r="H27" s="14"/>
      <c r="I27" s="19">
        <v>416500</v>
      </c>
      <c r="J27" s="14"/>
      <c r="K27" s="14"/>
      <c r="L27" s="14"/>
      <c r="M27" s="14"/>
      <c r="N27" s="14"/>
      <c r="O27" s="14"/>
      <c r="P27" s="14"/>
      <c r="Q27" s="13">
        <f t="shared" si="0"/>
        <v>416500</v>
      </c>
      <c r="R27" s="13">
        <f t="shared" si="1"/>
        <v>416500</v>
      </c>
      <c r="S27" s="13">
        <f t="shared" si="2"/>
        <v>416500</v>
      </c>
      <c r="T27" s="13">
        <f t="shared" si="3"/>
        <v>416500</v>
      </c>
      <c r="U27" s="13">
        <f t="shared" si="4"/>
        <v>416500</v>
      </c>
      <c r="V27" s="13">
        <f t="shared" si="5"/>
        <v>416500</v>
      </c>
      <c r="W27" s="13"/>
      <c r="X27" s="21"/>
      <c r="Y27" s="20">
        <f t="shared" si="11"/>
        <v>416500</v>
      </c>
      <c r="Z27" s="22" t="s">
        <v>54</v>
      </c>
    </row>
    <row r="28" spans="1:26" ht="30.4" x14ac:dyDescent="0.45">
      <c r="A28" s="17">
        <v>16</v>
      </c>
      <c r="B28" s="17">
        <v>3</v>
      </c>
      <c r="C28" s="28" t="s">
        <v>69</v>
      </c>
      <c r="D28" s="25" t="s">
        <v>72</v>
      </c>
      <c r="E28" s="11" t="s">
        <v>30</v>
      </c>
      <c r="F28" s="12">
        <v>1</v>
      </c>
      <c r="G28" s="14"/>
      <c r="H28" s="14"/>
      <c r="I28" s="19">
        <v>83300</v>
      </c>
      <c r="J28" s="14"/>
      <c r="K28" s="14"/>
      <c r="L28" s="14"/>
      <c r="M28" s="14"/>
      <c r="N28" s="14"/>
      <c r="O28" s="14"/>
      <c r="P28" s="14"/>
      <c r="Q28" s="13">
        <f t="shared" si="0"/>
        <v>83300</v>
      </c>
      <c r="R28" s="13">
        <f t="shared" si="1"/>
        <v>83300</v>
      </c>
      <c r="S28" s="13">
        <f t="shared" si="2"/>
        <v>83300</v>
      </c>
      <c r="T28" s="13">
        <f t="shared" si="3"/>
        <v>83300</v>
      </c>
      <c r="U28" s="13">
        <f t="shared" si="4"/>
        <v>83300</v>
      </c>
      <c r="V28" s="13">
        <f t="shared" si="5"/>
        <v>83300</v>
      </c>
      <c r="W28" s="13"/>
      <c r="X28" s="21"/>
      <c r="Y28" s="20">
        <f t="shared" si="11"/>
        <v>83300</v>
      </c>
      <c r="Z28" s="22" t="s">
        <v>54</v>
      </c>
    </row>
    <row r="29" spans="1:26" ht="30.4" x14ac:dyDescent="0.45">
      <c r="A29" s="17">
        <v>17</v>
      </c>
      <c r="B29" s="17">
        <v>3</v>
      </c>
      <c r="C29" s="28" t="s">
        <v>73</v>
      </c>
      <c r="D29" s="25" t="s">
        <v>74</v>
      </c>
      <c r="E29" s="11" t="s">
        <v>30</v>
      </c>
      <c r="F29" s="12">
        <v>1</v>
      </c>
      <c r="G29" s="14">
        <f>+[1]HISTORICOS!N29</f>
        <v>2167117.7200000002</v>
      </c>
      <c r="H29" s="14"/>
      <c r="I29" s="19">
        <v>2975000</v>
      </c>
      <c r="J29" s="14"/>
      <c r="K29" s="14"/>
      <c r="L29" s="14"/>
      <c r="M29" s="14"/>
      <c r="N29" s="14"/>
      <c r="O29" s="14"/>
      <c r="P29" s="14"/>
      <c r="Q29" s="13">
        <f t="shared" si="0"/>
        <v>2167117.7200000002</v>
      </c>
      <c r="R29" s="13">
        <f t="shared" si="1"/>
        <v>2975000</v>
      </c>
      <c r="S29" s="13">
        <f t="shared" si="2"/>
        <v>2571058.86</v>
      </c>
      <c r="T29" s="13">
        <f t="shared" si="3"/>
        <v>2539128.83</v>
      </c>
      <c r="U29" s="13">
        <f t="shared" si="4"/>
        <v>2507595.34</v>
      </c>
      <c r="V29" s="13">
        <f t="shared" si="5"/>
        <v>2571058.86</v>
      </c>
      <c r="W29" s="20">
        <f t="shared" si="6"/>
        <v>571259.03858844808</v>
      </c>
      <c r="X29" s="21">
        <f t="shared" si="7"/>
        <v>0.22218823826866729</v>
      </c>
      <c r="Y29" s="20">
        <f t="shared" ref="Y29:Y32" si="12">+G29</f>
        <v>2167117.7200000002</v>
      </c>
      <c r="Z29" s="22" t="s">
        <v>1</v>
      </c>
    </row>
    <row r="30" spans="1:26" ht="30.4" x14ac:dyDescent="0.45">
      <c r="A30" s="17">
        <v>18</v>
      </c>
      <c r="B30" s="17">
        <v>3</v>
      </c>
      <c r="C30" s="28" t="s">
        <v>75</v>
      </c>
      <c r="D30" s="25" t="s">
        <v>76</v>
      </c>
      <c r="E30" s="11" t="s">
        <v>30</v>
      </c>
      <c r="F30" s="12">
        <v>1</v>
      </c>
      <c r="G30" s="14">
        <f>+[1]HISTORICOS!N30</f>
        <v>2167117.7200000002</v>
      </c>
      <c r="H30" s="14"/>
      <c r="I30" s="19">
        <v>2975000</v>
      </c>
      <c r="J30" s="14"/>
      <c r="K30" s="14"/>
      <c r="L30" s="14"/>
      <c r="M30" s="14"/>
      <c r="N30" s="14"/>
      <c r="O30" s="14"/>
      <c r="P30" s="14"/>
      <c r="Q30" s="13">
        <f t="shared" si="0"/>
        <v>2167117.7200000002</v>
      </c>
      <c r="R30" s="13">
        <f t="shared" si="1"/>
        <v>2975000</v>
      </c>
      <c r="S30" s="13">
        <f t="shared" si="2"/>
        <v>2571058.86</v>
      </c>
      <c r="T30" s="13">
        <f t="shared" si="3"/>
        <v>2539128.83</v>
      </c>
      <c r="U30" s="13">
        <f t="shared" si="4"/>
        <v>2507595.34</v>
      </c>
      <c r="V30" s="13">
        <f t="shared" si="5"/>
        <v>2571058.86</v>
      </c>
      <c r="W30" s="20">
        <f t="shared" si="6"/>
        <v>571259.03858844808</v>
      </c>
      <c r="X30" s="21">
        <f t="shared" si="7"/>
        <v>0.22218823826866729</v>
      </c>
      <c r="Y30" s="20">
        <f t="shared" si="12"/>
        <v>2167117.7200000002</v>
      </c>
      <c r="Z30" s="22" t="s">
        <v>1</v>
      </c>
    </row>
    <row r="31" spans="1:26" ht="30.4" x14ac:dyDescent="0.45">
      <c r="A31" s="17">
        <v>19</v>
      </c>
      <c r="B31" s="17">
        <v>3</v>
      </c>
      <c r="C31" s="28" t="s">
        <v>77</v>
      </c>
      <c r="D31" s="25" t="s">
        <v>78</v>
      </c>
      <c r="E31" s="11" t="s">
        <v>30</v>
      </c>
      <c r="F31" s="12">
        <v>1</v>
      </c>
      <c r="G31" s="14">
        <f>+[1]HISTORICOS!N31</f>
        <v>2167117.7200000002</v>
      </c>
      <c r="H31" s="14"/>
      <c r="I31" s="19">
        <v>2975000</v>
      </c>
      <c r="J31" s="14"/>
      <c r="K31" s="14"/>
      <c r="L31" s="14"/>
      <c r="M31" s="14"/>
      <c r="N31" s="14"/>
      <c r="O31" s="14"/>
      <c r="P31" s="14"/>
      <c r="Q31" s="13">
        <f t="shared" si="0"/>
        <v>2167117.7200000002</v>
      </c>
      <c r="R31" s="13">
        <f t="shared" si="1"/>
        <v>2975000</v>
      </c>
      <c r="S31" s="13">
        <f t="shared" si="2"/>
        <v>2571058.86</v>
      </c>
      <c r="T31" s="13">
        <f t="shared" si="3"/>
        <v>2539128.83</v>
      </c>
      <c r="U31" s="13">
        <f t="shared" si="4"/>
        <v>2507595.34</v>
      </c>
      <c r="V31" s="13">
        <f t="shared" si="5"/>
        <v>2571058.86</v>
      </c>
      <c r="W31" s="20">
        <f t="shared" si="6"/>
        <v>571259.03858844808</v>
      </c>
      <c r="X31" s="21">
        <f t="shared" si="7"/>
        <v>0.22218823826866729</v>
      </c>
      <c r="Y31" s="20">
        <f t="shared" si="12"/>
        <v>2167117.7200000002</v>
      </c>
      <c r="Z31" s="22" t="s">
        <v>1</v>
      </c>
    </row>
    <row r="32" spans="1:26" ht="30.4" x14ac:dyDescent="0.45">
      <c r="A32" s="17">
        <v>20</v>
      </c>
      <c r="B32" s="17">
        <v>3</v>
      </c>
      <c r="C32" s="28" t="s">
        <v>79</v>
      </c>
      <c r="D32" s="25" t="s">
        <v>80</v>
      </c>
      <c r="E32" s="11" t="s">
        <v>30</v>
      </c>
      <c r="F32" s="12">
        <v>1</v>
      </c>
      <c r="G32" s="14">
        <f>+[1]HISTORICOS!N32</f>
        <v>2167117.7200000002</v>
      </c>
      <c r="H32" s="14"/>
      <c r="I32" s="19">
        <v>4522000</v>
      </c>
      <c r="J32" s="14"/>
      <c r="K32" s="14"/>
      <c r="L32" s="14"/>
      <c r="M32" s="14"/>
      <c r="N32" s="14"/>
      <c r="O32" s="14"/>
      <c r="P32" s="14"/>
      <c r="Q32" s="13">
        <f t="shared" si="0"/>
        <v>2167117.7200000002</v>
      </c>
      <c r="R32" s="13">
        <f t="shared" si="1"/>
        <v>4522000</v>
      </c>
      <c r="S32" s="13">
        <f t="shared" si="2"/>
        <v>3344558.86</v>
      </c>
      <c r="T32" s="13">
        <f t="shared" si="3"/>
        <v>3130448.26</v>
      </c>
      <c r="U32" s="13">
        <f t="shared" si="4"/>
        <v>2930044.51</v>
      </c>
      <c r="V32" s="13">
        <f t="shared" si="5"/>
        <v>3344558.86</v>
      </c>
      <c r="W32" s="20">
        <f t="shared" si="6"/>
        <v>1665153.2290840372</v>
      </c>
      <c r="X32" s="21">
        <f t="shared" si="7"/>
        <v>0.49786931514311494</v>
      </c>
      <c r="Y32" s="20">
        <f t="shared" si="12"/>
        <v>2167117.7200000002</v>
      </c>
      <c r="Z32" s="22" t="s">
        <v>1</v>
      </c>
    </row>
    <row r="33" spans="1:26" ht="30.4" x14ac:dyDescent="0.45">
      <c r="A33" s="17">
        <v>21</v>
      </c>
      <c r="B33" s="17">
        <v>3</v>
      </c>
      <c r="C33" s="28" t="s">
        <v>81</v>
      </c>
      <c r="D33" s="25" t="s">
        <v>82</v>
      </c>
      <c r="E33" s="11" t="s">
        <v>30</v>
      </c>
      <c r="F33" s="12">
        <v>1</v>
      </c>
      <c r="G33" s="14"/>
      <c r="H33" s="14"/>
      <c r="I33" s="19">
        <v>4522000</v>
      </c>
      <c r="J33" s="14"/>
      <c r="K33" s="14"/>
      <c r="L33" s="14"/>
      <c r="M33" s="14"/>
      <c r="N33" s="14"/>
      <c r="O33" s="14"/>
      <c r="P33" s="14"/>
      <c r="Q33" s="13">
        <f t="shared" si="0"/>
        <v>4522000</v>
      </c>
      <c r="R33" s="13">
        <f t="shared" si="1"/>
        <v>4522000</v>
      </c>
      <c r="S33" s="13">
        <f t="shared" si="2"/>
        <v>4522000</v>
      </c>
      <c r="T33" s="13">
        <f t="shared" si="3"/>
        <v>4522000</v>
      </c>
      <c r="U33" s="13">
        <f t="shared" si="4"/>
        <v>4522000</v>
      </c>
      <c r="V33" s="13">
        <f t="shared" si="5"/>
        <v>4522000</v>
      </c>
      <c r="W33" s="13"/>
      <c r="X33" s="21"/>
      <c r="Y33" s="20">
        <f>+R33</f>
        <v>4522000</v>
      </c>
      <c r="Z33" s="22" t="s">
        <v>54</v>
      </c>
    </row>
    <row r="34" spans="1:26" ht="30.4" x14ac:dyDescent="0.45">
      <c r="A34" s="17">
        <v>22</v>
      </c>
      <c r="B34" s="17">
        <v>3</v>
      </c>
      <c r="C34" s="28" t="s">
        <v>83</v>
      </c>
      <c r="D34" s="25" t="s">
        <v>84</v>
      </c>
      <c r="E34" s="11" t="s">
        <v>30</v>
      </c>
      <c r="F34" s="12">
        <v>1</v>
      </c>
      <c r="G34" s="14">
        <f>+[1]HISTORICOS!N34</f>
        <v>3533609.61</v>
      </c>
      <c r="H34" s="14"/>
      <c r="I34" s="19">
        <v>4522000</v>
      </c>
      <c r="J34" s="14"/>
      <c r="K34" s="14"/>
      <c r="L34" s="14"/>
      <c r="M34" s="14"/>
      <c r="N34" s="14"/>
      <c r="O34" s="14"/>
      <c r="P34" s="14"/>
      <c r="Q34" s="13">
        <f t="shared" si="0"/>
        <v>3533609.61</v>
      </c>
      <c r="R34" s="13">
        <f t="shared" si="1"/>
        <v>4522000</v>
      </c>
      <c r="S34" s="13">
        <f t="shared" si="2"/>
        <v>4027804.81</v>
      </c>
      <c r="T34" s="13">
        <f t="shared" si="3"/>
        <v>3997371.97</v>
      </c>
      <c r="U34" s="13">
        <f t="shared" si="4"/>
        <v>3967169.07</v>
      </c>
      <c r="V34" s="13">
        <f t="shared" si="5"/>
        <v>4027804.81</v>
      </c>
      <c r="W34" s="20">
        <f t="shared" si="6"/>
        <v>698897.54722861899</v>
      </c>
      <c r="X34" s="21">
        <f t="shared" si="7"/>
        <v>0.17351822647746901</v>
      </c>
      <c r="Y34" s="20">
        <f>+G34</f>
        <v>3533609.61</v>
      </c>
      <c r="Z34" s="22" t="s">
        <v>1</v>
      </c>
    </row>
    <row r="35" spans="1:26" x14ac:dyDescent="0.45">
      <c r="A35" s="17">
        <v>23</v>
      </c>
      <c r="B35" s="17">
        <v>3</v>
      </c>
      <c r="C35" s="28" t="s">
        <v>85</v>
      </c>
      <c r="D35" s="25" t="s">
        <v>86</v>
      </c>
      <c r="E35" s="11" t="s">
        <v>30</v>
      </c>
      <c r="F35" s="12">
        <v>1</v>
      </c>
      <c r="G35" s="14"/>
      <c r="H35" s="14"/>
      <c r="I35" s="19">
        <v>416500</v>
      </c>
      <c r="J35" s="14"/>
      <c r="K35" s="14"/>
      <c r="L35" s="14"/>
      <c r="M35" s="14"/>
      <c r="N35" s="14"/>
      <c r="O35" s="14">
        <v>392462</v>
      </c>
      <c r="P35" s="14"/>
      <c r="Q35" s="13">
        <f t="shared" si="0"/>
        <v>392462</v>
      </c>
      <c r="R35" s="13">
        <f t="shared" si="1"/>
        <v>416500</v>
      </c>
      <c r="S35" s="13">
        <f t="shared" si="2"/>
        <v>404481</v>
      </c>
      <c r="T35" s="13">
        <f t="shared" si="3"/>
        <v>404302.39</v>
      </c>
      <c r="U35" s="13">
        <f t="shared" si="4"/>
        <v>404123.86</v>
      </c>
      <c r="V35" s="13">
        <f t="shared" si="5"/>
        <v>404481</v>
      </c>
      <c r="W35" s="20">
        <f t="shared" si="6"/>
        <v>16997.432806162229</v>
      </c>
      <c r="X35" s="21">
        <f t="shared" si="7"/>
        <v>4.2022821359129922E-2</v>
      </c>
      <c r="Y35" s="20">
        <f>+Q35</f>
        <v>392462</v>
      </c>
      <c r="Z35" s="22" t="s">
        <v>11</v>
      </c>
    </row>
    <row r="36" spans="1:26" x14ac:dyDescent="0.45">
      <c r="A36" s="17">
        <v>24</v>
      </c>
      <c r="B36" s="17">
        <v>3</v>
      </c>
      <c r="C36" s="28" t="s">
        <v>85</v>
      </c>
      <c r="D36" s="25" t="s">
        <v>87</v>
      </c>
      <c r="E36" s="11" t="s">
        <v>30</v>
      </c>
      <c r="F36" s="12">
        <v>1</v>
      </c>
      <c r="G36" s="14">
        <f>+[1]HISTORICOS!N36</f>
        <v>345588.12</v>
      </c>
      <c r="H36" s="14"/>
      <c r="I36" s="19">
        <v>416500</v>
      </c>
      <c r="J36" s="14"/>
      <c r="K36" s="14"/>
      <c r="L36" s="14"/>
      <c r="M36" s="14"/>
      <c r="N36" s="14"/>
      <c r="O36" s="14">
        <v>388892</v>
      </c>
      <c r="P36" s="14"/>
      <c r="Q36" s="13">
        <f t="shared" si="0"/>
        <v>345588.12</v>
      </c>
      <c r="R36" s="13">
        <f t="shared" si="1"/>
        <v>416500</v>
      </c>
      <c r="S36" s="13">
        <f t="shared" si="2"/>
        <v>388892</v>
      </c>
      <c r="T36" s="13">
        <f t="shared" si="3"/>
        <v>382531.86</v>
      </c>
      <c r="U36" s="13">
        <f t="shared" si="4"/>
        <v>381388.91</v>
      </c>
      <c r="V36" s="13">
        <f t="shared" si="5"/>
        <v>383660.04</v>
      </c>
      <c r="W36" s="20">
        <f t="shared" si="6"/>
        <v>35744.282554903803</v>
      </c>
      <c r="X36" s="21">
        <f t="shared" si="7"/>
        <v>9.3166550665281178E-2</v>
      </c>
      <c r="Y36" s="20">
        <f t="shared" ref="Y36:Y47" si="13">+G36</f>
        <v>345588.12</v>
      </c>
      <c r="Z36" s="22" t="s">
        <v>1</v>
      </c>
    </row>
    <row r="37" spans="1:26" ht="30.4" x14ac:dyDescent="0.45">
      <c r="A37" s="17">
        <v>25</v>
      </c>
      <c r="B37" s="17">
        <v>3</v>
      </c>
      <c r="C37" s="28" t="s">
        <v>88</v>
      </c>
      <c r="D37" s="25" t="s">
        <v>89</v>
      </c>
      <c r="E37" s="11" t="s">
        <v>30</v>
      </c>
      <c r="F37" s="12">
        <v>1</v>
      </c>
      <c r="G37" s="14">
        <f>+[1]HISTORICOS!N37</f>
        <v>5999710.0099999998</v>
      </c>
      <c r="H37" s="14"/>
      <c r="I37" s="19">
        <v>7735000</v>
      </c>
      <c r="J37" s="14"/>
      <c r="K37" s="14"/>
      <c r="L37" s="14"/>
      <c r="M37" s="14"/>
      <c r="N37" s="14"/>
      <c r="O37" s="14"/>
      <c r="P37" s="14"/>
      <c r="Q37" s="13">
        <f t="shared" si="0"/>
        <v>5999710.0099999998</v>
      </c>
      <c r="R37" s="13">
        <f t="shared" si="1"/>
        <v>7735000</v>
      </c>
      <c r="S37" s="13">
        <f t="shared" si="2"/>
        <v>6867355.0099999998</v>
      </c>
      <c r="T37" s="13">
        <f t="shared" si="3"/>
        <v>6812323.9000000004</v>
      </c>
      <c r="U37" s="13">
        <f t="shared" si="4"/>
        <v>6757733.7800000003</v>
      </c>
      <c r="V37" s="13">
        <f t="shared" si="5"/>
        <v>6867355.0099999998</v>
      </c>
      <c r="W37" s="20">
        <f t="shared" si="6"/>
        <v>1227035.3192541336</v>
      </c>
      <c r="X37" s="21">
        <f t="shared" si="7"/>
        <v>0.17867655268547616</v>
      </c>
      <c r="Y37" s="20">
        <f t="shared" si="13"/>
        <v>5999710.0099999998</v>
      </c>
      <c r="Z37" s="22" t="s">
        <v>1</v>
      </c>
    </row>
    <row r="38" spans="1:26" ht="20.25" x14ac:dyDescent="0.45">
      <c r="A38" s="17">
        <v>26</v>
      </c>
      <c r="B38" s="17">
        <v>3</v>
      </c>
      <c r="C38" s="28" t="s">
        <v>90</v>
      </c>
      <c r="D38" s="25" t="s">
        <v>91</v>
      </c>
      <c r="E38" s="11" t="s">
        <v>30</v>
      </c>
      <c r="F38" s="12">
        <v>1</v>
      </c>
      <c r="G38" s="14">
        <f>+[1]HISTORICOS!N38</f>
        <v>2173394.5099999998</v>
      </c>
      <c r="H38" s="14"/>
      <c r="I38" s="19">
        <v>2975000</v>
      </c>
      <c r="J38" s="14"/>
      <c r="K38" s="14"/>
      <c r="L38" s="14"/>
      <c r="M38" s="14"/>
      <c r="N38" s="14"/>
      <c r="O38" s="14"/>
      <c r="P38" s="14"/>
      <c r="Q38" s="13">
        <f t="shared" si="0"/>
        <v>2173394.5099999998</v>
      </c>
      <c r="R38" s="13">
        <f t="shared" si="1"/>
        <v>2975000</v>
      </c>
      <c r="S38" s="13">
        <f t="shared" si="2"/>
        <v>2574197.2599999998</v>
      </c>
      <c r="T38" s="13">
        <f t="shared" si="3"/>
        <v>2542803.31</v>
      </c>
      <c r="U38" s="13">
        <f t="shared" si="4"/>
        <v>2511792.23</v>
      </c>
      <c r="V38" s="13">
        <f t="shared" si="5"/>
        <v>2574197.2599999998</v>
      </c>
      <c r="W38" s="20">
        <f t="shared" si="6"/>
        <v>566820.67781536549</v>
      </c>
      <c r="X38" s="21">
        <f t="shared" si="7"/>
        <v>0.22019317890788428</v>
      </c>
      <c r="Y38" s="20">
        <f t="shared" si="13"/>
        <v>2173394.5099999998</v>
      </c>
      <c r="Z38" s="22" t="s">
        <v>1</v>
      </c>
    </row>
    <row r="39" spans="1:26" ht="40.5" x14ac:dyDescent="0.45">
      <c r="A39" s="17">
        <v>27</v>
      </c>
      <c r="B39" s="17">
        <v>3</v>
      </c>
      <c r="C39" s="28" t="s">
        <v>92</v>
      </c>
      <c r="D39" s="25" t="s">
        <v>93</v>
      </c>
      <c r="E39" s="11" t="s">
        <v>30</v>
      </c>
      <c r="F39" s="12">
        <v>1</v>
      </c>
      <c r="G39" s="14">
        <f>+[1]HISTORICOS!N39</f>
        <v>2699915.94</v>
      </c>
      <c r="H39" s="14"/>
      <c r="I39" s="19">
        <v>654500</v>
      </c>
      <c r="J39" s="14"/>
      <c r="K39" s="14"/>
      <c r="L39" s="14"/>
      <c r="M39" s="14"/>
      <c r="N39" s="14"/>
      <c r="O39" s="14"/>
      <c r="P39" s="14"/>
      <c r="Q39" s="13">
        <f t="shared" si="0"/>
        <v>654500</v>
      </c>
      <c r="R39" s="13">
        <f t="shared" si="1"/>
        <v>2699915.94</v>
      </c>
      <c r="S39" s="13">
        <f t="shared" si="2"/>
        <v>1677207.97</v>
      </c>
      <c r="T39" s="13">
        <f t="shared" si="3"/>
        <v>1329321.25</v>
      </c>
      <c r="U39" s="13">
        <f t="shared" si="4"/>
        <v>1053593.24</v>
      </c>
      <c r="V39" s="13">
        <f t="shared" si="5"/>
        <v>1677207.97</v>
      </c>
      <c r="W39" s="20">
        <f t="shared" si="6"/>
        <v>1446327.481521056</v>
      </c>
      <c r="X39" s="21">
        <f t="shared" si="7"/>
        <v>0.86234236146698973</v>
      </c>
      <c r="Y39" s="20">
        <f t="shared" si="13"/>
        <v>2699915.94</v>
      </c>
      <c r="Z39" s="22" t="s">
        <v>1</v>
      </c>
    </row>
    <row r="40" spans="1:26" ht="40.5" x14ac:dyDescent="0.45">
      <c r="A40" s="17">
        <v>28</v>
      </c>
      <c r="B40" s="17">
        <v>3</v>
      </c>
      <c r="C40" s="28" t="s">
        <v>94</v>
      </c>
      <c r="D40" s="25" t="s">
        <v>95</v>
      </c>
      <c r="E40" s="11" t="s">
        <v>30</v>
      </c>
      <c r="F40" s="12">
        <v>1</v>
      </c>
      <c r="G40" s="14">
        <f>+[1]HISTORICOS!N40</f>
        <v>2699915.94</v>
      </c>
      <c r="H40" s="14"/>
      <c r="I40" s="19">
        <v>654500</v>
      </c>
      <c r="J40" s="14"/>
      <c r="K40" s="14"/>
      <c r="L40" s="14"/>
      <c r="M40" s="14"/>
      <c r="N40" s="14"/>
      <c r="O40" s="14"/>
      <c r="P40" s="14"/>
      <c r="Q40" s="13">
        <f t="shared" si="0"/>
        <v>654500</v>
      </c>
      <c r="R40" s="13">
        <f t="shared" si="1"/>
        <v>2699915.94</v>
      </c>
      <c r="S40" s="13">
        <f t="shared" si="2"/>
        <v>1677207.97</v>
      </c>
      <c r="T40" s="13">
        <f t="shared" si="3"/>
        <v>1329321.25</v>
      </c>
      <c r="U40" s="13">
        <f t="shared" si="4"/>
        <v>1053593.24</v>
      </c>
      <c r="V40" s="13">
        <f t="shared" si="5"/>
        <v>1677207.97</v>
      </c>
      <c r="W40" s="20">
        <f t="shared" si="6"/>
        <v>1446327.481521056</v>
      </c>
      <c r="X40" s="21">
        <f t="shared" si="7"/>
        <v>0.86234236146698973</v>
      </c>
      <c r="Y40" s="20">
        <f t="shared" si="13"/>
        <v>2699915.94</v>
      </c>
      <c r="Z40" s="22" t="s">
        <v>1</v>
      </c>
    </row>
    <row r="41" spans="1:26" ht="20.25" x14ac:dyDescent="0.45">
      <c r="A41" s="17">
        <v>29</v>
      </c>
      <c r="B41" s="17">
        <v>3</v>
      </c>
      <c r="C41" s="28" t="s">
        <v>96</v>
      </c>
      <c r="D41" s="25" t="s">
        <v>97</v>
      </c>
      <c r="E41" s="11" t="s">
        <v>30</v>
      </c>
      <c r="F41" s="12">
        <v>1</v>
      </c>
      <c r="G41" s="14">
        <f>+[1]HISTORICOS!N41</f>
        <v>998969.85</v>
      </c>
      <c r="H41" s="14"/>
      <c r="I41" s="19">
        <v>357000</v>
      </c>
      <c r="J41" s="14"/>
      <c r="K41" s="14"/>
      <c r="L41" s="14"/>
      <c r="M41" s="14"/>
      <c r="N41" s="14"/>
      <c r="O41" s="14"/>
      <c r="P41" s="14"/>
      <c r="Q41" s="13">
        <f t="shared" si="0"/>
        <v>357000</v>
      </c>
      <c r="R41" s="13">
        <f t="shared" si="1"/>
        <v>998969.85</v>
      </c>
      <c r="S41" s="13">
        <f t="shared" si="2"/>
        <v>677984.93</v>
      </c>
      <c r="T41" s="13">
        <f t="shared" si="3"/>
        <v>597186.93999999994</v>
      </c>
      <c r="U41" s="13">
        <f t="shared" si="4"/>
        <v>526017.93999999994</v>
      </c>
      <c r="V41" s="13">
        <f t="shared" si="5"/>
        <v>677984.93</v>
      </c>
      <c r="W41" s="20">
        <f t="shared" si="6"/>
        <v>453941.23425231059</v>
      </c>
      <c r="X41" s="21">
        <f t="shared" si="7"/>
        <v>0.6695447260934112</v>
      </c>
      <c r="Y41" s="20">
        <f t="shared" si="13"/>
        <v>998969.85</v>
      </c>
      <c r="Z41" s="22" t="s">
        <v>1</v>
      </c>
    </row>
    <row r="42" spans="1:26" ht="20.25" x14ac:dyDescent="0.45">
      <c r="A42" s="17">
        <v>30</v>
      </c>
      <c r="B42" s="17">
        <v>3</v>
      </c>
      <c r="C42" s="28" t="s">
        <v>98</v>
      </c>
      <c r="D42" s="25" t="s">
        <v>99</v>
      </c>
      <c r="E42" s="11" t="s">
        <v>30</v>
      </c>
      <c r="F42" s="12">
        <v>1</v>
      </c>
      <c r="G42" s="14">
        <f>+[1]HISTORICOS!N42</f>
        <v>1208362.6499999999</v>
      </c>
      <c r="H42" s="14"/>
      <c r="I42" s="19">
        <v>1300000</v>
      </c>
      <c r="J42" s="14"/>
      <c r="K42" s="14"/>
      <c r="L42" s="14"/>
      <c r="M42" s="14"/>
      <c r="N42" s="14"/>
      <c r="O42" s="14"/>
      <c r="P42" s="14"/>
      <c r="Q42" s="13">
        <f t="shared" si="0"/>
        <v>1208362.6499999999</v>
      </c>
      <c r="R42" s="13">
        <f t="shared" si="1"/>
        <v>1300000</v>
      </c>
      <c r="S42" s="13">
        <f t="shared" si="2"/>
        <v>1254181.33</v>
      </c>
      <c r="T42" s="13">
        <f t="shared" si="3"/>
        <v>1253344.1000000001</v>
      </c>
      <c r="U42" s="13">
        <f t="shared" si="4"/>
        <v>1252507.44</v>
      </c>
      <c r="V42" s="13">
        <f t="shared" si="5"/>
        <v>1254181.33</v>
      </c>
      <c r="W42" s="20">
        <f t="shared" si="6"/>
        <v>64797.391594965135</v>
      </c>
      <c r="X42" s="21">
        <f t="shared" si="7"/>
        <v>5.1665090242545016E-2</v>
      </c>
      <c r="Y42" s="20">
        <f t="shared" si="13"/>
        <v>1208362.6499999999</v>
      </c>
      <c r="Z42" s="22" t="s">
        <v>1</v>
      </c>
    </row>
    <row r="43" spans="1:26" x14ac:dyDescent="0.45">
      <c r="A43" s="17">
        <v>31</v>
      </c>
      <c r="B43" s="17">
        <v>3</v>
      </c>
      <c r="C43" s="28" t="s">
        <v>100</v>
      </c>
      <c r="D43" s="25" t="s">
        <v>101</v>
      </c>
      <c r="E43" s="11" t="s">
        <v>30</v>
      </c>
      <c r="F43" s="12">
        <v>1</v>
      </c>
      <c r="G43" s="14">
        <f>+[1]HISTORICOS!N43</f>
        <v>4073908.58</v>
      </c>
      <c r="H43" s="14"/>
      <c r="I43" s="19">
        <v>142800</v>
      </c>
      <c r="J43" s="14"/>
      <c r="K43" s="14"/>
      <c r="L43" s="14"/>
      <c r="M43" s="14"/>
      <c r="N43" s="14"/>
      <c r="O43" s="14"/>
      <c r="P43" s="14"/>
      <c r="Q43" s="13">
        <f t="shared" si="0"/>
        <v>142800</v>
      </c>
      <c r="R43" s="13">
        <f t="shared" si="1"/>
        <v>4073908.58</v>
      </c>
      <c r="S43" s="13">
        <f t="shared" si="2"/>
        <v>2108354.29</v>
      </c>
      <c r="T43" s="13">
        <f t="shared" si="3"/>
        <v>762728.09</v>
      </c>
      <c r="U43" s="13">
        <f t="shared" si="4"/>
        <v>275928.08</v>
      </c>
      <c r="V43" s="13">
        <f t="shared" si="5"/>
        <v>2108354.29</v>
      </c>
      <c r="W43" s="20">
        <f t="shared" si="6"/>
        <v>2779713.5344986198</v>
      </c>
      <c r="X43" s="21">
        <f t="shared" si="7"/>
        <v>1.3184280970626714</v>
      </c>
      <c r="Y43" s="20">
        <f t="shared" si="13"/>
        <v>4073908.58</v>
      </c>
      <c r="Z43" s="22" t="s">
        <v>1</v>
      </c>
    </row>
    <row r="44" spans="1:26" ht="30.4" x14ac:dyDescent="0.45">
      <c r="A44" s="17">
        <v>32</v>
      </c>
      <c r="B44" s="17">
        <v>3</v>
      </c>
      <c r="C44" s="28" t="s">
        <v>102</v>
      </c>
      <c r="D44" s="25" t="s">
        <v>103</v>
      </c>
      <c r="E44" s="11" t="s">
        <v>30</v>
      </c>
      <c r="F44" s="12">
        <v>1</v>
      </c>
      <c r="G44" s="14">
        <f>+[1]HISTORICOS!N44</f>
        <v>2606189.8199999998</v>
      </c>
      <c r="H44" s="14"/>
      <c r="I44" s="19">
        <v>428400</v>
      </c>
      <c r="J44" s="14"/>
      <c r="K44" s="14"/>
      <c r="L44" s="14"/>
      <c r="M44" s="14"/>
      <c r="N44" s="14"/>
      <c r="O44" s="14"/>
      <c r="P44" s="14"/>
      <c r="Q44" s="13">
        <f t="shared" si="0"/>
        <v>428400</v>
      </c>
      <c r="R44" s="13">
        <f t="shared" si="1"/>
        <v>2606189.8199999998</v>
      </c>
      <c r="S44" s="13">
        <f t="shared" si="2"/>
        <v>1517294.91</v>
      </c>
      <c r="T44" s="13">
        <f t="shared" si="3"/>
        <v>1056641.72</v>
      </c>
      <c r="U44" s="13">
        <f t="shared" si="4"/>
        <v>735843.58</v>
      </c>
      <c r="V44" s="13">
        <f t="shared" si="5"/>
        <v>1517294.91</v>
      </c>
      <c r="W44" s="20">
        <f t="shared" si="6"/>
        <v>1539929.9497210309</v>
      </c>
      <c r="X44" s="21">
        <f t="shared" si="7"/>
        <v>1.0149180225754735</v>
      </c>
      <c r="Y44" s="20">
        <f t="shared" si="13"/>
        <v>2606189.8199999998</v>
      </c>
      <c r="Z44" s="22" t="s">
        <v>1</v>
      </c>
    </row>
    <row r="45" spans="1:26" ht="20.25" x14ac:dyDescent="0.45">
      <c r="A45" s="17">
        <v>33</v>
      </c>
      <c r="B45" s="17">
        <v>3</v>
      </c>
      <c r="C45" s="28" t="s">
        <v>104</v>
      </c>
      <c r="D45" s="25" t="s">
        <v>105</v>
      </c>
      <c r="E45" s="11" t="s">
        <v>30</v>
      </c>
      <c r="F45" s="12">
        <v>1</v>
      </c>
      <c r="G45" s="14">
        <f>+[1]HISTORICOS!N45</f>
        <v>3509883.42</v>
      </c>
      <c r="H45" s="14"/>
      <c r="I45" s="19">
        <v>452200</v>
      </c>
      <c r="J45" s="14"/>
      <c r="K45" s="14"/>
      <c r="L45" s="14"/>
      <c r="M45" s="14"/>
      <c r="N45" s="14"/>
      <c r="O45" s="14"/>
      <c r="P45" s="14"/>
      <c r="Q45" s="13">
        <f t="shared" si="0"/>
        <v>452200</v>
      </c>
      <c r="R45" s="13">
        <f t="shared" si="1"/>
        <v>3509883.42</v>
      </c>
      <c r="S45" s="13">
        <f t="shared" si="2"/>
        <v>1981041.71</v>
      </c>
      <c r="T45" s="13">
        <f t="shared" si="3"/>
        <v>1259829.07</v>
      </c>
      <c r="U45" s="13">
        <f t="shared" si="4"/>
        <v>801179.13</v>
      </c>
      <c r="V45" s="13">
        <f t="shared" si="5"/>
        <v>1981041.71</v>
      </c>
      <c r="W45" s="20">
        <f t="shared" si="6"/>
        <v>2162108.6810036744</v>
      </c>
      <c r="X45" s="21">
        <f t="shared" si="7"/>
        <v>1.0913998782002801</v>
      </c>
      <c r="Y45" s="20">
        <f t="shared" si="13"/>
        <v>3509883.42</v>
      </c>
      <c r="Z45" s="22" t="s">
        <v>1</v>
      </c>
    </row>
    <row r="46" spans="1:26" ht="20.25" x14ac:dyDescent="0.45">
      <c r="A46" s="17">
        <v>34</v>
      </c>
      <c r="B46" s="17">
        <v>3</v>
      </c>
      <c r="C46" s="28" t="s">
        <v>106</v>
      </c>
      <c r="D46" s="25" t="s">
        <v>107</v>
      </c>
      <c r="E46" s="11" t="s">
        <v>30</v>
      </c>
      <c r="F46" s="12">
        <v>1</v>
      </c>
      <c r="G46" s="14">
        <f>+[1]HISTORICOS!N46</f>
        <v>3509883.42</v>
      </c>
      <c r="H46" s="14"/>
      <c r="I46" s="19">
        <v>452200</v>
      </c>
      <c r="J46" s="14"/>
      <c r="K46" s="14"/>
      <c r="L46" s="14"/>
      <c r="M46" s="14"/>
      <c r="N46" s="14"/>
      <c r="O46" s="14"/>
      <c r="P46" s="14"/>
      <c r="Q46" s="13">
        <f t="shared" si="0"/>
        <v>452200</v>
      </c>
      <c r="R46" s="13">
        <f t="shared" si="1"/>
        <v>3509883.42</v>
      </c>
      <c r="S46" s="13">
        <f t="shared" si="2"/>
        <v>1981041.71</v>
      </c>
      <c r="T46" s="13">
        <f t="shared" si="3"/>
        <v>1259829.07</v>
      </c>
      <c r="U46" s="13">
        <f t="shared" si="4"/>
        <v>801179.13</v>
      </c>
      <c r="V46" s="13">
        <f t="shared" si="5"/>
        <v>1981041.71</v>
      </c>
      <c r="W46" s="20">
        <f t="shared" si="6"/>
        <v>2162108.6810036744</v>
      </c>
      <c r="X46" s="21">
        <f t="shared" si="7"/>
        <v>1.0913998782002801</v>
      </c>
      <c r="Y46" s="20">
        <f t="shared" si="13"/>
        <v>3509883.42</v>
      </c>
      <c r="Z46" s="22" t="s">
        <v>1</v>
      </c>
    </row>
    <row r="47" spans="1:26" ht="20.25" x14ac:dyDescent="0.45">
      <c r="A47" s="17">
        <v>35</v>
      </c>
      <c r="B47" s="17">
        <v>3</v>
      </c>
      <c r="C47" s="28" t="s">
        <v>108</v>
      </c>
      <c r="D47" s="25" t="s">
        <v>109</v>
      </c>
      <c r="E47" s="11" t="s">
        <v>30</v>
      </c>
      <c r="F47" s="12">
        <v>1</v>
      </c>
      <c r="G47" s="14">
        <f>+[1]HISTORICOS!N47</f>
        <v>3509883.42</v>
      </c>
      <c r="H47" s="14"/>
      <c r="I47" s="19">
        <v>452200</v>
      </c>
      <c r="J47" s="14"/>
      <c r="K47" s="14"/>
      <c r="L47" s="14"/>
      <c r="M47" s="14"/>
      <c r="N47" s="14"/>
      <c r="O47" s="14"/>
      <c r="P47" s="14"/>
      <c r="Q47" s="13">
        <f t="shared" si="0"/>
        <v>452200</v>
      </c>
      <c r="R47" s="13">
        <f t="shared" si="1"/>
        <v>3509883.42</v>
      </c>
      <c r="S47" s="13">
        <f t="shared" si="2"/>
        <v>1981041.71</v>
      </c>
      <c r="T47" s="13">
        <f t="shared" si="3"/>
        <v>1259829.07</v>
      </c>
      <c r="U47" s="13">
        <f t="shared" si="4"/>
        <v>801179.13</v>
      </c>
      <c r="V47" s="13">
        <f t="shared" si="5"/>
        <v>1981041.71</v>
      </c>
      <c r="W47" s="20">
        <f t="shared" si="6"/>
        <v>2162108.6810036744</v>
      </c>
      <c r="X47" s="21">
        <f t="shared" si="7"/>
        <v>1.0913998782002801</v>
      </c>
      <c r="Y47" s="20">
        <f t="shared" si="13"/>
        <v>3509883.42</v>
      </c>
      <c r="Z47" s="22" t="s">
        <v>1</v>
      </c>
    </row>
    <row r="48" spans="1:26" x14ac:dyDescent="0.45">
      <c r="A48" s="17">
        <v>36</v>
      </c>
      <c r="B48" s="17">
        <v>3</v>
      </c>
      <c r="C48" s="28" t="s">
        <v>110</v>
      </c>
      <c r="D48" s="25" t="s">
        <v>111</v>
      </c>
      <c r="E48" s="11" t="s">
        <v>30</v>
      </c>
      <c r="F48" s="12">
        <v>1</v>
      </c>
      <c r="G48" s="14"/>
      <c r="H48" s="14"/>
      <c r="I48" s="19">
        <v>321300</v>
      </c>
      <c r="J48" s="14"/>
      <c r="K48" s="14"/>
      <c r="L48" s="14"/>
      <c r="M48" s="14"/>
      <c r="N48" s="14"/>
      <c r="O48" s="14"/>
      <c r="P48" s="14"/>
      <c r="Q48" s="13">
        <f t="shared" si="0"/>
        <v>321300</v>
      </c>
      <c r="R48" s="13">
        <f t="shared" si="1"/>
        <v>321300</v>
      </c>
      <c r="S48" s="13">
        <f t="shared" si="2"/>
        <v>321300</v>
      </c>
      <c r="T48" s="13">
        <f t="shared" si="3"/>
        <v>321300</v>
      </c>
      <c r="U48" s="13">
        <f t="shared" si="4"/>
        <v>321300</v>
      </c>
      <c r="V48" s="13">
        <f t="shared" si="5"/>
        <v>321300</v>
      </c>
      <c r="W48" s="13"/>
      <c r="X48" s="21"/>
      <c r="Y48" s="20">
        <f t="shared" ref="Y48:Y53" si="14">+R48</f>
        <v>321300</v>
      </c>
      <c r="Z48" s="22" t="s">
        <v>54</v>
      </c>
    </row>
    <row r="49" spans="1:26" x14ac:dyDescent="0.45">
      <c r="A49" s="17">
        <v>37</v>
      </c>
      <c r="B49" s="17">
        <v>3</v>
      </c>
      <c r="C49" s="28" t="s">
        <v>112</v>
      </c>
      <c r="D49" s="25" t="s">
        <v>113</v>
      </c>
      <c r="E49" s="11" t="s">
        <v>30</v>
      </c>
      <c r="F49" s="12">
        <v>1</v>
      </c>
      <c r="G49" s="14"/>
      <c r="H49" s="14"/>
      <c r="I49" s="19">
        <v>321300</v>
      </c>
      <c r="J49" s="14"/>
      <c r="K49" s="14"/>
      <c r="L49" s="14"/>
      <c r="M49" s="14"/>
      <c r="N49" s="14"/>
      <c r="O49" s="14"/>
      <c r="P49" s="14"/>
      <c r="Q49" s="13">
        <f t="shared" si="0"/>
        <v>321300</v>
      </c>
      <c r="R49" s="13">
        <f t="shared" si="1"/>
        <v>321300</v>
      </c>
      <c r="S49" s="13">
        <f t="shared" si="2"/>
        <v>321300</v>
      </c>
      <c r="T49" s="13">
        <f t="shared" si="3"/>
        <v>321300</v>
      </c>
      <c r="U49" s="13">
        <f t="shared" si="4"/>
        <v>321300</v>
      </c>
      <c r="V49" s="13">
        <f t="shared" si="5"/>
        <v>321300</v>
      </c>
      <c r="W49" s="13"/>
      <c r="X49" s="21"/>
      <c r="Y49" s="20">
        <f t="shared" si="14"/>
        <v>321300</v>
      </c>
      <c r="Z49" s="22" t="s">
        <v>54</v>
      </c>
    </row>
    <row r="50" spans="1:26" ht="20.25" x14ac:dyDescent="0.45">
      <c r="A50" s="17">
        <v>38</v>
      </c>
      <c r="B50" s="17">
        <v>3</v>
      </c>
      <c r="C50" s="28" t="s">
        <v>114</v>
      </c>
      <c r="D50" s="25" t="s">
        <v>115</v>
      </c>
      <c r="E50" s="11" t="s">
        <v>30</v>
      </c>
      <c r="F50" s="12">
        <v>1</v>
      </c>
      <c r="G50" s="14"/>
      <c r="H50" s="14"/>
      <c r="I50" s="19">
        <v>416500</v>
      </c>
      <c r="J50" s="14"/>
      <c r="K50" s="14"/>
      <c r="L50" s="14"/>
      <c r="M50" s="14"/>
      <c r="N50" s="14"/>
      <c r="O50" s="14"/>
      <c r="P50" s="14"/>
      <c r="Q50" s="13">
        <f t="shared" si="0"/>
        <v>416500</v>
      </c>
      <c r="R50" s="13">
        <f t="shared" si="1"/>
        <v>416500</v>
      </c>
      <c r="S50" s="13">
        <f t="shared" si="2"/>
        <v>416500</v>
      </c>
      <c r="T50" s="13">
        <f t="shared" si="3"/>
        <v>416500</v>
      </c>
      <c r="U50" s="13">
        <f t="shared" si="4"/>
        <v>416500</v>
      </c>
      <c r="V50" s="13">
        <f t="shared" si="5"/>
        <v>416500</v>
      </c>
      <c r="W50" s="13"/>
      <c r="X50" s="21"/>
      <c r="Y50" s="20">
        <f t="shared" si="14"/>
        <v>416500</v>
      </c>
      <c r="Z50" s="22" t="s">
        <v>54</v>
      </c>
    </row>
    <row r="51" spans="1:26" ht="20.25" x14ac:dyDescent="0.45">
      <c r="A51" s="17">
        <v>39</v>
      </c>
      <c r="B51" s="17">
        <v>3</v>
      </c>
      <c r="C51" s="28" t="s">
        <v>116</v>
      </c>
      <c r="D51" s="25" t="s">
        <v>117</v>
      </c>
      <c r="E51" s="11" t="s">
        <v>30</v>
      </c>
      <c r="F51" s="12">
        <v>1</v>
      </c>
      <c r="G51" s="14"/>
      <c r="H51" s="14"/>
      <c r="I51" s="19">
        <v>416500</v>
      </c>
      <c r="J51" s="14"/>
      <c r="K51" s="14"/>
      <c r="L51" s="14"/>
      <c r="M51" s="14"/>
      <c r="N51" s="14"/>
      <c r="O51" s="14"/>
      <c r="P51" s="14"/>
      <c r="Q51" s="13">
        <f t="shared" si="0"/>
        <v>416500</v>
      </c>
      <c r="R51" s="13">
        <f t="shared" si="1"/>
        <v>416500</v>
      </c>
      <c r="S51" s="13">
        <f t="shared" si="2"/>
        <v>416500</v>
      </c>
      <c r="T51" s="13">
        <f t="shared" si="3"/>
        <v>416500</v>
      </c>
      <c r="U51" s="13">
        <f t="shared" si="4"/>
        <v>416500</v>
      </c>
      <c r="V51" s="13">
        <f t="shared" si="5"/>
        <v>416500</v>
      </c>
      <c r="W51" s="13"/>
      <c r="X51" s="21"/>
      <c r="Y51" s="20">
        <f t="shared" si="14"/>
        <v>416500</v>
      </c>
      <c r="Z51" s="22" t="s">
        <v>54</v>
      </c>
    </row>
    <row r="52" spans="1:26" x14ac:dyDescent="0.45">
      <c r="A52" s="17">
        <v>40</v>
      </c>
      <c r="B52" s="17">
        <v>3</v>
      </c>
      <c r="C52" s="28" t="s">
        <v>118</v>
      </c>
      <c r="D52" s="25" t="s">
        <v>119</v>
      </c>
      <c r="E52" s="11" t="s">
        <v>30</v>
      </c>
      <c r="F52" s="12">
        <v>1</v>
      </c>
      <c r="G52" s="14"/>
      <c r="H52" s="14"/>
      <c r="I52" s="19">
        <v>119000</v>
      </c>
      <c r="J52" s="14"/>
      <c r="K52" s="14"/>
      <c r="L52" s="14"/>
      <c r="M52" s="14"/>
      <c r="N52" s="14"/>
      <c r="O52" s="14"/>
      <c r="P52" s="14"/>
      <c r="Q52" s="13">
        <f t="shared" si="0"/>
        <v>119000</v>
      </c>
      <c r="R52" s="13">
        <f t="shared" si="1"/>
        <v>119000</v>
      </c>
      <c r="S52" s="13">
        <f t="shared" si="2"/>
        <v>119000</v>
      </c>
      <c r="T52" s="13">
        <f t="shared" si="3"/>
        <v>119000</v>
      </c>
      <c r="U52" s="13">
        <f t="shared" si="4"/>
        <v>119000</v>
      </c>
      <c r="V52" s="13">
        <f t="shared" si="5"/>
        <v>119000</v>
      </c>
      <c r="W52" s="13"/>
      <c r="X52" s="21"/>
      <c r="Y52" s="20">
        <f t="shared" si="14"/>
        <v>119000</v>
      </c>
      <c r="Z52" s="22" t="s">
        <v>54</v>
      </c>
    </row>
    <row r="53" spans="1:26" x14ac:dyDescent="0.45">
      <c r="A53" s="17">
        <v>41</v>
      </c>
      <c r="B53" s="17">
        <v>3</v>
      </c>
      <c r="C53" s="28" t="s">
        <v>120</v>
      </c>
      <c r="D53" s="25" t="s">
        <v>121</v>
      </c>
      <c r="E53" s="11" t="s">
        <v>30</v>
      </c>
      <c r="F53" s="12">
        <v>1</v>
      </c>
      <c r="G53" s="14"/>
      <c r="H53" s="14"/>
      <c r="I53" s="19">
        <v>357000</v>
      </c>
      <c r="J53" s="14"/>
      <c r="K53" s="14"/>
      <c r="L53" s="14"/>
      <c r="M53" s="14"/>
      <c r="N53" s="14"/>
      <c r="O53" s="14"/>
      <c r="P53" s="14"/>
      <c r="Q53" s="13">
        <f t="shared" si="0"/>
        <v>357000</v>
      </c>
      <c r="R53" s="13">
        <f t="shared" si="1"/>
        <v>357000</v>
      </c>
      <c r="S53" s="13">
        <f t="shared" si="2"/>
        <v>357000</v>
      </c>
      <c r="T53" s="13">
        <f t="shared" si="3"/>
        <v>357000</v>
      </c>
      <c r="U53" s="13">
        <f t="shared" si="4"/>
        <v>357000</v>
      </c>
      <c r="V53" s="13">
        <f t="shared" si="5"/>
        <v>357000</v>
      </c>
      <c r="W53" s="13"/>
      <c r="X53" s="21"/>
      <c r="Y53" s="20">
        <f t="shared" si="14"/>
        <v>357000</v>
      </c>
      <c r="Z53" s="22" t="s">
        <v>54</v>
      </c>
    </row>
    <row r="54" spans="1:26" x14ac:dyDescent="0.45">
      <c r="A54" s="24" t="s">
        <v>122</v>
      </c>
      <c r="B54" s="24"/>
      <c r="C54" s="24"/>
      <c r="D54" s="24"/>
      <c r="E54" s="11"/>
      <c r="F54" s="12"/>
      <c r="G54" s="14"/>
      <c r="H54" s="14"/>
      <c r="I54" s="19"/>
      <c r="J54" s="14"/>
      <c r="K54" s="14"/>
      <c r="L54" s="14"/>
      <c r="M54" s="14"/>
      <c r="N54" s="14"/>
      <c r="O54" s="14"/>
      <c r="P54" s="14"/>
      <c r="Q54" s="13"/>
      <c r="R54" s="13"/>
      <c r="S54" s="13"/>
      <c r="T54" s="13"/>
      <c r="U54" s="13"/>
      <c r="V54" s="13"/>
      <c r="W54" s="13"/>
      <c r="X54" s="21"/>
      <c r="Y54" s="15"/>
      <c r="Z54" s="15"/>
    </row>
    <row r="55" spans="1:26" x14ac:dyDescent="0.45">
      <c r="A55" s="10" t="s">
        <v>24</v>
      </c>
      <c r="B55" s="10" t="s">
        <v>25</v>
      </c>
      <c r="C55" s="10" t="s">
        <v>26</v>
      </c>
      <c r="D55" s="10" t="s">
        <v>27</v>
      </c>
      <c r="E55" s="11"/>
      <c r="F55" s="12"/>
      <c r="G55" s="14"/>
      <c r="H55" s="14"/>
      <c r="I55" s="19"/>
      <c r="J55" s="14"/>
      <c r="K55" s="14"/>
      <c r="L55" s="14"/>
      <c r="M55" s="14"/>
      <c r="N55" s="14"/>
      <c r="O55" s="14"/>
      <c r="P55" s="14"/>
      <c r="Q55" s="13"/>
      <c r="R55" s="13"/>
      <c r="S55" s="13"/>
      <c r="T55" s="13"/>
      <c r="U55" s="13"/>
      <c r="V55" s="13"/>
      <c r="W55" s="13"/>
      <c r="X55" s="21"/>
      <c r="Y55" s="15"/>
      <c r="Z55" s="15"/>
    </row>
    <row r="56" spans="1:26" ht="166.9" customHeight="1" x14ac:dyDescent="0.45">
      <c r="A56" s="16">
        <v>1</v>
      </c>
      <c r="B56" s="17">
        <v>4</v>
      </c>
      <c r="C56" s="17" t="s">
        <v>123</v>
      </c>
      <c r="D56" s="25" t="s">
        <v>124</v>
      </c>
      <c r="E56" s="11" t="s">
        <v>30</v>
      </c>
      <c r="F56" s="12">
        <v>1</v>
      </c>
      <c r="G56" s="14"/>
      <c r="H56" s="14"/>
      <c r="I56" s="29">
        <v>2187110</v>
      </c>
      <c r="J56" s="14"/>
      <c r="K56" s="14"/>
      <c r="L56" s="14"/>
      <c r="M56" s="14"/>
      <c r="N56" s="14"/>
      <c r="O56" s="14"/>
      <c r="P56" s="14"/>
      <c r="Q56" s="13">
        <f t="shared" si="0"/>
        <v>2187110</v>
      </c>
      <c r="R56" s="13">
        <f t="shared" si="1"/>
        <v>2187110</v>
      </c>
      <c r="S56" s="13">
        <f t="shared" si="2"/>
        <v>2187110</v>
      </c>
      <c r="T56" s="13">
        <f t="shared" si="3"/>
        <v>2187110</v>
      </c>
      <c r="U56" s="13">
        <f t="shared" si="4"/>
        <v>2187110</v>
      </c>
      <c r="V56" s="13">
        <f t="shared" si="5"/>
        <v>2187110</v>
      </c>
      <c r="W56" s="13"/>
      <c r="X56" s="21"/>
      <c r="Y56" s="20">
        <f t="shared" ref="Y56:Y61" si="15">+R56</f>
        <v>2187110</v>
      </c>
      <c r="Z56" s="22" t="s">
        <v>54</v>
      </c>
    </row>
    <row r="57" spans="1:26" ht="151.9" x14ac:dyDescent="0.45">
      <c r="A57" s="16">
        <v>2</v>
      </c>
      <c r="B57" s="17">
        <v>4</v>
      </c>
      <c r="C57" s="17" t="s">
        <v>125</v>
      </c>
      <c r="D57" s="25" t="s">
        <v>126</v>
      </c>
      <c r="E57" s="11" t="s">
        <v>30</v>
      </c>
      <c r="F57" s="12">
        <v>1</v>
      </c>
      <c r="G57" s="14"/>
      <c r="H57" s="14"/>
      <c r="I57" s="29">
        <v>2065604</v>
      </c>
      <c r="J57" s="14"/>
      <c r="K57" s="14"/>
      <c r="L57" s="14"/>
      <c r="M57" s="14"/>
      <c r="N57" s="14"/>
      <c r="O57" s="14"/>
      <c r="P57" s="14"/>
      <c r="Q57" s="13">
        <f t="shared" si="0"/>
        <v>2065604</v>
      </c>
      <c r="R57" s="13">
        <f t="shared" si="1"/>
        <v>2065604</v>
      </c>
      <c r="S57" s="13">
        <f t="shared" si="2"/>
        <v>2065604</v>
      </c>
      <c r="T57" s="13">
        <f t="shared" si="3"/>
        <v>2065604</v>
      </c>
      <c r="U57" s="13">
        <f t="shared" si="4"/>
        <v>2065604</v>
      </c>
      <c r="V57" s="13">
        <f t="shared" si="5"/>
        <v>2065604</v>
      </c>
      <c r="W57" s="13"/>
      <c r="X57" s="21"/>
      <c r="Y57" s="20">
        <f t="shared" si="15"/>
        <v>2065604</v>
      </c>
      <c r="Z57" s="22" t="s">
        <v>54</v>
      </c>
    </row>
    <row r="58" spans="1:26" ht="121.5" x14ac:dyDescent="0.45">
      <c r="A58" s="16">
        <v>3</v>
      </c>
      <c r="B58" s="17">
        <v>4</v>
      </c>
      <c r="C58" s="17" t="s">
        <v>127</v>
      </c>
      <c r="D58" s="25" t="s">
        <v>128</v>
      </c>
      <c r="E58" s="11" t="s">
        <v>30</v>
      </c>
      <c r="F58" s="12">
        <v>1</v>
      </c>
      <c r="G58" s="14"/>
      <c r="H58" s="14"/>
      <c r="I58" s="29">
        <v>4009701</v>
      </c>
      <c r="J58" s="14"/>
      <c r="K58" s="14"/>
      <c r="L58" s="14"/>
      <c r="M58" s="14"/>
      <c r="N58" s="14"/>
      <c r="O58" s="14"/>
      <c r="P58" s="14"/>
      <c r="Q58" s="13">
        <f t="shared" si="0"/>
        <v>4009701</v>
      </c>
      <c r="R58" s="13">
        <f t="shared" si="1"/>
        <v>4009701</v>
      </c>
      <c r="S58" s="13">
        <f t="shared" si="2"/>
        <v>4009701</v>
      </c>
      <c r="T58" s="13">
        <f t="shared" si="3"/>
        <v>4009701</v>
      </c>
      <c r="U58" s="13">
        <f t="shared" si="4"/>
        <v>4009701</v>
      </c>
      <c r="V58" s="13">
        <f t="shared" si="5"/>
        <v>4009701</v>
      </c>
      <c r="W58" s="13"/>
      <c r="X58" s="21"/>
      <c r="Y58" s="20">
        <f t="shared" si="15"/>
        <v>4009701</v>
      </c>
      <c r="Z58" s="22" t="s">
        <v>54</v>
      </c>
    </row>
    <row r="59" spans="1:26" ht="121.5" x14ac:dyDescent="0.45">
      <c r="A59" s="16">
        <v>4</v>
      </c>
      <c r="B59" s="17">
        <v>4</v>
      </c>
      <c r="C59" s="17" t="s">
        <v>129</v>
      </c>
      <c r="D59" s="25" t="s">
        <v>130</v>
      </c>
      <c r="E59" s="11" t="s">
        <v>30</v>
      </c>
      <c r="F59" s="12">
        <v>1</v>
      </c>
      <c r="G59" s="14"/>
      <c r="H59" s="14"/>
      <c r="I59" s="29">
        <v>2161654</v>
      </c>
      <c r="J59" s="14"/>
      <c r="K59" s="14"/>
      <c r="L59" s="14"/>
      <c r="M59" s="14"/>
      <c r="N59" s="14"/>
      <c r="O59" s="14"/>
      <c r="P59" s="14"/>
      <c r="Q59" s="13">
        <f t="shared" si="0"/>
        <v>2161654</v>
      </c>
      <c r="R59" s="13">
        <f t="shared" si="1"/>
        <v>2161654</v>
      </c>
      <c r="S59" s="13">
        <f t="shared" si="2"/>
        <v>2161654</v>
      </c>
      <c r="T59" s="13">
        <f t="shared" si="3"/>
        <v>2161654</v>
      </c>
      <c r="U59" s="13">
        <f t="shared" si="4"/>
        <v>2161654</v>
      </c>
      <c r="V59" s="13">
        <f t="shared" si="5"/>
        <v>2161654</v>
      </c>
      <c r="W59" s="13"/>
      <c r="X59" s="21"/>
      <c r="Y59" s="20">
        <f t="shared" si="15"/>
        <v>2161654</v>
      </c>
      <c r="Z59" s="22" t="s">
        <v>54</v>
      </c>
    </row>
    <row r="60" spans="1:26" ht="121.5" x14ac:dyDescent="0.45">
      <c r="A60" s="16">
        <v>5</v>
      </c>
      <c r="B60" s="17">
        <v>4</v>
      </c>
      <c r="C60" s="17" t="s">
        <v>131</v>
      </c>
      <c r="D60" s="25" t="s">
        <v>132</v>
      </c>
      <c r="E60" s="11" t="s">
        <v>30</v>
      </c>
      <c r="F60" s="12">
        <v>1</v>
      </c>
      <c r="G60" s="14"/>
      <c r="H60" s="14"/>
      <c r="I60" s="29">
        <v>2458069</v>
      </c>
      <c r="J60" s="14"/>
      <c r="K60" s="14"/>
      <c r="L60" s="14"/>
      <c r="M60" s="14"/>
      <c r="N60" s="14"/>
      <c r="O60" s="14"/>
      <c r="P60" s="14"/>
      <c r="Q60" s="13">
        <f t="shared" si="0"/>
        <v>2458069</v>
      </c>
      <c r="R60" s="13">
        <f t="shared" si="1"/>
        <v>2458069</v>
      </c>
      <c r="S60" s="13">
        <f t="shared" si="2"/>
        <v>2458069</v>
      </c>
      <c r="T60" s="13">
        <f t="shared" si="3"/>
        <v>2458069</v>
      </c>
      <c r="U60" s="13">
        <f t="shared" si="4"/>
        <v>2458069</v>
      </c>
      <c r="V60" s="13">
        <f t="shared" si="5"/>
        <v>2458069</v>
      </c>
      <c r="W60" s="13"/>
      <c r="X60" s="21"/>
      <c r="Y60" s="20">
        <f t="shared" si="15"/>
        <v>2458069</v>
      </c>
      <c r="Z60" s="22" t="s">
        <v>54</v>
      </c>
    </row>
    <row r="61" spans="1:26" ht="172.15" x14ac:dyDescent="0.45">
      <c r="A61" s="16">
        <v>6</v>
      </c>
      <c r="B61" s="17">
        <v>4</v>
      </c>
      <c r="C61" s="17" t="s">
        <v>133</v>
      </c>
      <c r="D61" s="25" t="s">
        <v>134</v>
      </c>
      <c r="E61" s="11" t="s">
        <v>30</v>
      </c>
      <c r="F61" s="12">
        <v>1</v>
      </c>
      <c r="G61" s="14"/>
      <c r="H61" s="14"/>
      <c r="I61" s="29">
        <v>4131207</v>
      </c>
      <c r="J61" s="14"/>
      <c r="K61" s="14"/>
      <c r="L61" s="14"/>
      <c r="M61" s="14"/>
      <c r="N61" s="14"/>
      <c r="O61" s="14"/>
      <c r="P61" s="14"/>
      <c r="Q61" s="13">
        <f t="shared" si="0"/>
        <v>4131207</v>
      </c>
      <c r="R61" s="13">
        <f t="shared" si="1"/>
        <v>4131207</v>
      </c>
      <c r="S61" s="13">
        <f t="shared" si="2"/>
        <v>4131207</v>
      </c>
      <c r="T61" s="13">
        <f t="shared" si="3"/>
        <v>4131207</v>
      </c>
      <c r="U61" s="13">
        <f t="shared" si="4"/>
        <v>4131207</v>
      </c>
      <c r="V61" s="13">
        <f t="shared" si="5"/>
        <v>4131207</v>
      </c>
      <c r="W61" s="13"/>
      <c r="X61" s="21"/>
      <c r="Y61" s="20">
        <f t="shared" si="15"/>
        <v>4131207</v>
      </c>
      <c r="Z61" s="22" t="s">
        <v>54</v>
      </c>
    </row>
    <row r="62" spans="1:26" ht="32.25" customHeight="1" x14ac:dyDescent="0.45">
      <c r="A62" s="17">
        <v>7</v>
      </c>
      <c r="B62" s="17">
        <v>4</v>
      </c>
      <c r="C62" s="17" t="s">
        <v>135</v>
      </c>
      <c r="D62" s="25" t="s">
        <v>136</v>
      </c>
      <c r="E62" s="11" t="s">
        <v>30</v>
      </c>
      <c r="F62" s="12">
        <v>1</v>
      </c>
      <c r="G62" s="14">
        <f>+[1]HISTORICOS!N62</f>
        <v>2012955.34</v>
      </c>
      <c r="H62" s="14"/>
      <c r="I62" s="29">
        <v>404144</v>
      </c>
      <c r="J62" s="14"/>
      <c r="K62" s="14"/>
      <c r="L62" s="14"/>
      <c r="M62" s="14"/>
      <c r="N62" s="14"/>
      <c r="O62" s="14"/>
      <c r="P62" s="14"/>
      <c r="Q62" s="13">
        <f t="shared" si="0"/>
        <v>404144</v>
      </c>
      <c r="R62" s="13">
        <f t="shared" si="1"/>
        <v>2012955.34</v>
      </c>
      <c r="S62" s="13">
        <f t="shared" si="2"/>
        <v>1208549.67</v>
      </c>
      <c r="T62" s="13">
        <f t="shared" si="3"/>
        <v>901955.55</v>
      </c>
      <c r="U62" s="13">
        <f t="shared" si="4"/>
        <v>673140.58</v>
      </c>
      <c r="V62" s="13">
        <f t="shared" si="5"/>
        <v>1208549.67</v>
      </c>
      <c r="W62" s="20">
        <f t="shared" si="6"/>
        <v>1137601.4081638167</v>
      </c>
      <c r="X62" s="21">
        <f t="shared" si="7"/>
        <v>0.94129470753470712</v>
      </c>
      <c r="Y62" s="20">
        <f>+G62</f>
        <v>2012955.34</v>
      </c>
      <c r="Z62" s="22" t="s">
        <v>1</v>
      </c>
    </row>
    <row r="63" spans="1:26" ht="172.15" x14ac:dyDescent="0.45">
      <c r="A63" s="30">
        <v>8</v>
      </c>
      <c r="B63" s="31">
        <v>4</v>
      </c>
      <c r="C63" s="30" t="s">
        <v>137</v>
      </c>
      <c r="D63" s="32" t="s">
        <v>138</v>
      </c>
      <c r="E63" s="11" t="s">
        <v>30</v>
      </c>
      <c r="F63" s="12">
        <v>1</v>
      </c>
      <c r="G63" s="14"/>
      <c r="H63" s="14"/>
      <c r="I63" s="29">
        <v>2247863</v>
      </c>
      <c r="J63" s="14"/>
      <c r="K63" s="14"/>
      <c r="L63" s="14"/>
      <c r="M63" s="14"/>
      <c r="N63" s="14"/>
      <c r="O63" s="14"/>
      <c r="P63" s="14"/>
      <c r="Q63" s="13">
        <f t="shared" si="0"/>
        <v>2247863</v>
      </c>
      <c r="R63" s="13">
        <f t="shared" si="1"/>
        <v>2247863</v>
      </c>
      <c r="S63" s="13">
        <f t="shared" si="2"/>
        <v>2247863</v>
      </c>
      <c r="T63" s="13">
        <f t="shared" si="3"/>
        <v>2247863</v>
      </c>
      <c r="U63" s="13">
        <f t="shared" si="4"/>
        <v>2247863</v>
      </c>
      <c r="V63" s="13">
        <f t="shared" si="5"/>
        <v>2247863</v>
      </c>
      <c r="W63" s="13"/>
      <c r="X63" s="21"/>
      <c r="Y63" s="20">
        <f>+R63</f>
        <v>2247863</v>
      </c>
      <c r="Z63" s="22" t="s">
        <v>54</v>
      </c>
    </row>
    <row r="64" spans="1:26" x14ac:dyDescent="0.45">
      <c r="A64" s="24" t="s">
        <v>139</v>
      </c>
      <c r="B64" s="24"/>
      <c r="C64" s="24"/>
      <c r="D64" s="24"/>
      <c r="E64" s="11"/>
      <c r="F64" s="12"/>
      <c r="G64" s="14"/>
      <c r="H64" s="14"/>
      <c r="I64" s="19"/>
      <c r="J64" s="14"/>
      <c r="K64" s="14"/>
      <c r="L64" s="14"/>
      <c r="M64" s="14"/>
      <c r="N64" s="14"/>
      <c r="O64" s="14"/>
      <c r="P64" s="14"/>
      <c r="Q64" s="13"/>
      <c r="R64" s="13"/>
      <c r="S64" s="13"/>
      <c r="T64" s="13"/>
      <c r="U64" s="13"/>
      <c r="V64" s="13"/>
      <c r="W64" s="13"/>
      <c r="X64" s="21"/>
      <c r="Y64" s="15"/>
      <c r="Z64" s="15"/>
    </row>
    <row r="65" spans="1:26" x14ac:dyDescent="0.45">
      <c r="A65" s="10" t="s">
        <v>24</v>
      </c>
      <c r="B65" s="10" t="s">
        <v>25</v>
      </c>
      <c r="C65" s="10" t="s">
        <v>26</v>
      </c>
      <c r="D65" s="10" t="s">
        <v>27</v>
      </c>
      <c r="E65" s="11"/>
      <c r="F65" s="12"/>
      <c r="G65" s="14"/>
      <c r="H65" s="14"/>
      <c r="I65" s="19"/>
      <c r="J65" s="14"/>
      <c r="K65" s="14"/>
      <c r="L65" s="14"/>
      <c r="M65" s="14"/>
      <c r="N65" s="14"/>
      <c r="O65" s="14"/>
      <c r="P65" s="14"/>
      <c r="Q65" s="13"/>
      <c r="R65" s="13"/>
      <c r="S65" s="13"/>
      <c r="T65" s="13"/>
      <c r="U65" s="13"/>
      <c r="V65" s="13"/>
      <c r="W65" s="13"/>
      <c r="X65" s="21"/>
      <c r="Y65" s="15"/>
      <c r="Z65" s="15"/>
    </row>
    <row r="66" spans="1:26" ht="141.75" x14ac:dyDescent="0.45">
      <c r="A66" s="16">
        <v>1</v>
      </c>
      <c r="B66" s="17">
        <v>5</v>
      </c>
      <c r="C66" s="17" t="s">
        <v>140</v>
      </c>
      <c r="D66" s="25" t="s">
        <v>141</v>
      </c>
      <c r="E66" s="11" t="s">
        <v>30</v>
      </c>
      <c r="F66" s="12">
        <v>1</v>
      </c>
      <c r="G66" s="14">
        <f>+[1]HISTORICOS!N66</f>
        <v>43497234.200000003</v>
      </c>
      <c r="H66" s="14"/>
      <c r="I66" s="29">
        <v>43742200</v>
      </c>
      <c r="J66" s="14"/>
      <c r="K66" s="14">
        <v>36000000</v>
      </c>
      <c r="L66" s="14"/>
      <c r="M66" s="14"/>
      <c r="N66" s="14"/>
      <c r="O66" s="14"/>
      <c r="P66" s="14"/>
      <c r="Q66" s="13">
        <f t="shared" si="0"/>
        <v>36000000</v>
      </c>
      <c r="R66" s="13">
        <f t="shared" si="1"/>
        <v>43742200</v>
      </c>
      <c r="S66" s="13">
        <f t="shared" si="2"/>
        <v>43497234.200000003</v>
      </c>
      <c r="T66" s="13">
        <f t="shared" si="3"/>
        <v>40915536.969999999</v>
      </c>
      <c r="U66" s="13">
        <f t="shared" si="4"/>
        <v>40744835.170000002</v>
      </c>
      <c r="V66" s="13">
        <f t="shared" si="5"/>
        <v>41079811.399999999</v>
      </c>
      <c r="W66" s="20">
        <f t="shared" si="6"/>
        <v>4400950.4604653167</v>
      </c>
      <c r="X66" s="21">
        <f t="shared" si="7"/>
        <v>0.10713171045535318</v>
      </c>
      <c r="Y66" s="20">
        <f>+G66</f>
        <v>43497234.200000003</v>
      </c>
      <c r="Z66" s="22" t="s">
        <v>1</v>
      </c>
    </row>
    <row r="67" spans="1:26" x14ac:dyDescent="0.45">
      <c r="A67" s="24" t="s">
        <v>142</v>
      </c>
      <c r="B67" s="24"/>
      <c r="C67" s="24"/>
      <c r="D67" s="24"/>
      <c r="E67" s="11"/>
      <c r="F67" s="12"/>
      <c r="G67" s="14"/>
      <c r="H67" s="14"/>
      <c r="I67" s="19"/>
      <c r="J67" s="14"/>
      <c r="K67" s="14"/>
      <c r="L67" s="14"/>
      <c r="M67" s="14"/>
      <c r="N67" s="14"/>
      <c r="O67" s="14"/>
      <c r="P67" s="14"/>
      <c r="Q67" s="13"/>
      <c r="R67" s="13"/>
      <c r="S67" s="13"/>
      <c r="T67" s="13"/>
      <c r="U67" s="13"/>
      <c r="V67" s="13"/>
      <c r="W67" s="13"/>
      <c r="X67" s="21"/>
      <c r="Y67" s="15"/>
      <c r="Z67" s="15"/>
    </row>
    <row r="68" spans="1:26" x14ac:dyDescent="0.45">
      <c r="A68" s="10" t="s">
        <v>24</v>
      </c>
      <c r="B68" s="10" t="s">
        <v>25</v>
      </c>
      <c r="C68" s="10" t="s">
        <v>26</v>
      </c>
      <c r="D68" s="10" t="s">
        <v>27</v>
      </c>
      <c r="E68" s="11"/>
      <c r="F68" s="12"/>
      <c r="G68" s="14"/>
      <c r="H68" s="14"/>
      <c r="I68" s="19"/>
      <c r="J68" s="14"/>
      <c r="K68" s="14"/>
      <c r="L68" s="14"/>
      <c r="M68" s="14"/>
      <c r="N68" s="14"/>
      <c r="O68" s="14"/>
      <c r="P68" s="14"/>
      <c r="Q68" s="13"/>
      <c r="R68" s="13"/>
      <c r="S68" s="13"/>
      <c r="T68" s="13"/>
      <c r="U68" s="13"/>
      <c r="V68" s="13"/>
      <c r="W68" s="13"/>
      <c r="X68" s="21"/>
      <c r="Y68" s="15"/>
      <c r="Z68" s="15"/>
    </row>
    <row r="69" spans="1:26" ht="20.25" x14ac:dyDescent="0.45">
      <c r="A69" s="16">
        <v>1</v>
      </c>
      <c r="B69" s="17">
        <v>6</v>
      </c>
      <c r="C69" s="25" t="s">
        <v>143</v>
      </c>
      <c r="D69" s="25" t="s">
        <v>144</v>
      </c>
      <c r="E69" s="11" t="s">
        <v>30</v>
      </c>
      <c r="F69" s="12">
        <v>1</v>
      </c>
      <c r="G69" s="14">
        <f>+[1]HISTORICOS!N69</f>
        <v>718912.62</v>
      </c>
      <c r="H69" s="14"/>
      <c r="I69" s="19"/>
      <c r="J69" s="14"/>
      <c r="K69" s="14"/>
      <c r="L69" s="14"/>
      <c r="M69" s="14"/>
      <c r="N69" s="14"/>
      <c r="O69" s="14"/>
      <c r="P69" s="33">
        <v>1024590</v>
      </c>
      <c r="Q69" s="13">
        <f t="shared" ref="Q69:Q131" si="16">+ROUND(MIN(G69,H69,I69,J69,K69,L69,M69,N69,O69,P69),2)</f>
        <v>718912.62</v>
      </c>
      <c r="R69" s="13">
        <f t="shared" ref="R69:R131" si="17">+ROUND(MAX(G69,H69,I69,J69,K69,L69,M69,N69,O69,P69),2)</f>
        <v>1024590</v>
      </c>
      <c r="S69" s="13">
        <f t="shared" ref="S69:S131" si="18">+ROUND(MEDIAN(G69,H69,I69,J69,K69,L69,M69,N69,O69,P69),2)</f>
        <v>871751.31</v>
      </c>
      <c r="T69" s="13">
        <f t="shared" ref="T69:T131" si="19">+ROUND(GEOMEAN(G69,H69,I69,J69,K69,L69,M69,N69,O69,P69),2)</f>
        <v>858248.61</v>
      </c>
      <c r="U69" s="13">
        <f t="shared" ref="U69:U131" si="20">+ROUND(HARMEAN(G69,H69,I69,J69,K69,L69,M69,N69,O69,P69),2)</f>
        <v>844955.06</v>
      </c>
      <c r="V69" s="13">
        <f t="shared" ref="V69:V131" si="21">+ROUND(AVERAGE(G69,H69,I69,J69,K69,L69,M69,N69,O69,P69),2)</f>
        <v>871751.31</v>
      </c>
      <c r="W69" s="20" t="e">
        <f t="shared" ref="W69:W131" si="22">+STDEV(G69:O69)</f>
        <v>#DIV/0!</v>
      </c>
      <c r="X69" s="21" t="e">
        <f t="shared" ref="X69:X131" si="23">+W69/V69</f>
        <v>#DIV/0!</v>
      </c>
      <c r="Y69" s="20">
        <f t="shared" ref="Y69:Y89" si="24">+G69</f>
        <v>718912.62</v>
      </c>
      <c r="Z69" s="22" t="s">
        <v>1</v>
      </c>
    </row>
    <row r="70" spans="1:26" ht="20.25" x14ac:dyDescent="0.45">
      <c r="A70" s="16">
        <v>2</v>
      </c>
      <c r="B70" s="17">
        <v>6</v>
      </c>
      <c r="C70" s="25" t="s">
        <v>145</v>
      </c>
      <c r="D70" s="25" t="s">
        <v>145</v>
      </c>
      <c r="E70" s="11" t="s">
        <v>30</v>
      </c>
      <c r="F70" s="12">
        <v>1</v>
      </c>
      <c r="G70" s="14">
        <f>+[1]HISTORICOS!N70</f>
        <v>718912.62</v>
      </c>
      <c r="H70" s="14"/>
      <c r="I70" s="19"/>
      <c r="J70" s="14"/>
      <c r="K70" s="14"/>
      <c r="L70" s="14"/>
      <c r="M70" s="14"/>
      <c r="N70" s="14"/>
      <c r="O70" s="14"/>
      <c r="P70" s="33">
        <v>1629348</v>
      </c>
      <c r="Q70" s="13">
        <f t="shared" si="16"/>
        <v>718912.62</v>
      </c>
      <c r="R70" s="13">
        <f t="shared" si="17"/>
        <v>1629348</v>
      </c>
      <c r="S70" s="13">
        <f t="shared" si="18"/>
        <v>1174130.31</v>
      </c>
      <c r="T70" s="13">
        <f t="shared" si="19"/>
        <v>1082293.32</v>
      </c>
      <c r="U70" s="13">
        <f t="shared" si="20"/>
        <v>997639.55</v>
      </c>
      <c r="V70" s="13">
        <f t="shared" si="21"/>
        <v>1174130.31</v>
      </c>
      <c r="W70" s="20" t="e">
        <f t="shared" si="22"/>
        <v>#DIV/0!</v>
      </c>
      <c r="X70" s="21" t="e">
        <f t="shared" si="23"/>
        <v>#DIV/0!</v>
      </c>
      <c r="Y70" s="20">
        <f t="shared" si="24"/>
        <v>718912.62</v>
      </c>
      <c r="Z70" s="22" t="s">
        <v>1</v>
      </c>
    </row>
    <row r="71" spans="1:26" ht="20.25" x14ac:dyDescent="0.45">
      <c r="A71" s="16">
        <v>3</v>
      </c>
      <c r="B71" s="17">
        <v>6</v>
      </c>
      <c r="C71" s="25" t="s">
        <v>146</v>
      </c>
      <c r="D71" s="25" t="s">
        <v>147</v>
      </c>
      <c r="E71" s="11" t="s">
        <v>30</v>
      </c>
      <c r="F71" s="12">
        <v>1</v>
      </c>
      <c r="G71" s="14">
        <f>+[1]HISTORICOS!N71</f>
        <v>718912.62</v>
      </c>
      <c r="H71" s="14"/>
      <c r="I71" s="19"/>
      <c r="J71" s="14"/>
      <c r="K71" s="14"/>
      <c r="L71" s="14"/>
      <c r="M71" s="14"/>
      <c r="N71" s="14"/>
      <c r="O71" s="14"/>
      <c r="P71" s="33">
        <v>1629348</v>
      </c>
      <c r="Q71" s="13">
        <f t="shared" si="16"/>
        <v>718912.62</v>
      </c>
      <c r="R71" s="13">
        <f t="shared" si="17"/>
        <v>1629348</v>
      </c>
      <c r="S71" s="13">
        <f t="shared" si="18"/>
        <v>1174130.31</v>
      </c>
      <c r="T71" s="13">
        <f t="shared" si="19"/>
        <v>1082293.32</v>
      </c>
      <c r="U71" s="13">
        <f t="shared" si="20"/>
        <v>997639.55</v>
      </c>
      <c r="V71" s="13">
        <f t="shared" si="21"/>
        <v>1174130.31</v>
      </c>
      <c r="W71" s="20" t="e">
        <f t="shared" si="22"/>
        <v>#DIV/0!</v>
      </c>
      <c r="X71" s="21" t="e">
        <f t="shared" si="23"/>
        <v>#DIV/0!</v>
      </c>
      <c r="Y71" s="20">
        <f t="shared" si="24"/>
        <v>718912.62</v>
      </c>
      <c r="Z71" s="22" t="s">
        <v>1</v>
      </c>
    </row>
    <row r="72" spans="1:26" ht="30.4" x14ac:dyDescent="0.45">
      <c r="A72" s="16">
        <v>4</v>
      </c>
      <c r="B72" s="17">
        <v>6</v>
      </c>
      <c r="C72" s="25" t="s">
        <v>148</v>
      </c>
      <c r="D72" s="25" t="s">
        <v>148</v>
      </c>
      <c r="E72" s="11" t="s">
        <v>30</v>
      </c>
      <c r="F72" s="12">
        <v>1</v>
      </c>
      <c r="G72" s="14">
        <f>+[1]HISTORICOS!N72</f>
        <v>718912.62</v>
      </c>
      <c r="H72" s="14"/>
      <c r="I72" s="19"/>
      <c r="J72" s="14"/>
      <c r="K72" s="14"/>
      <c r="L72" s="14"/>
      <c r="M72" s="14"/>
      <c r="N72" s="14"/>
      <c r="O72" s="14"/>
      <c r="P72" s="33">
        <v>1024590</v>
      </c>
      <c r="Q72" s="13">
        <f t="shared" si="16"/>
        <v>718912.62</v>
      </c>
      <c r="R72" s="13">
        <f t="shared" si="17"/>
        <v>1024590</v>
      </c>
      <c r="S72" s="13">
        <f t="shared" si="18"/>
        <v>871751.31</v>
      </c>
      <c r="T72" s="13">
        <f t="shared" si="19"/>
        <v>858248.61</v>
      </c>
      <c r="U72" s="13">
        <f t="shared" si="20"/>
        <v>844955.06</v>
      </c>
      <c r="V72" s="13">
        <f t="shared" si="21"/>
        <v>871751.31</v>
      </c>
      <c r="W72" s="20" t="e">
        <f t="shared" si="22"/>
        <v>#DIV/0!</v>
      </c>
      <c r="X72" s="21" t="e">
        <f t="shared" si="23"/>
        <v>#DIV/0!</v>
      </c>
      <c r="Y72" s="20">
        <f t="shared" si="24"/>
        <v>718912.62</v>
      </c>
      <c r="Z72" s="22" t="s">
        <v>1</v>
      </c>
    </row>
    <row r="73" spans="1:26" ht="30.4" x14ac:dyDescent="0.45">
      <c r="A73" s="16">
        <v>5</v>
      </c>
      <c r="B73" s="17">
        <v>6</v>
      </c>
      <c r="C73" s="25" t="s">
        <v>149</v>
      </c>
      <c r="D73" s="25" t="s">
        <v>149</v>
      </c>
      <c r="E73" s="11" t="s">
        <v>30</v>
      </c>
      <c r="F73" s="12">
        <v>1</v>
      </c>
      <c r="G73" s="14">
        <f>+[1]HISTORICOS!N73</f>
        <v>718912.62</v>
      </c>
      <c r="H73" s="14"/>
      <c r="I73" s="19"/>
      <c r="J73" s="14"/>
      <c r="K73" s="14"/>
      <c r="L73" s="14"/>
      <c r="M73" s="14"/>
      <c r="N73" s="14"/>
      <c r="O73" s="14"/>
      <c r="P73" s="33">
        <v>1629348</v>
      </c>
      <c r="Q73" s="13">
        <f t="shared" si="16"/>
        <v>718912.62</v>
      </c>
      <c r="R73" s="13">
        <f t="shared" si="17"/>
        <v>1629348</v>
      </c>
      <c r="S73" s="13">
        <f t="shared" si="18"/>
        <v>1174130.31</v>
      </c>
      <c r="T73" s="13">
        <f t="shared" si="19"/>
        <v>1082293.32</v>
      </c>
      <c r="U73" s="13">
        <f t="shared" si="20"/>
        <v>997639.55</v>
      </c>
      <c r="V73" s="13">
        <f t="shared" si="21"/>
        <v>1174130.31</v>
      </c>
      <c r="W73" s="20" t="e">
        <f t="shared" si="22"/>
        <v>#DIV/0!</v>
      </c>
      <c r="X73" s="21" t="e">
        <f t="shared" si="23"/>
        <v>#DIV/0!</v>
      </c>
      <c r="Y73" s="20">
        <f t="shared" si="24"/>
        <v>718912.62</v>
      </c>
      <c r="Z73" s="22" t="s">
        <v>1</v>
      </c>
    </row>
    <row r="74" spans="1:26" ht="30.4" x14ac:dyDescent="0.45">
      <c r="A74" s="16">
        <v>6</v>
      </c>
      <c r="B74" s="17">
        <v>6</v>
      </c>
      <c r="C74" s="25" t="s">
        <v>150</v>
      </c>
      <c r="D74" s="25" t="s">
        <v>150</v>
      </c>
      <c r="E74" s="11" t="s">
        <v>30</v>
      </c>
      <c r="F74" s="12">
        <v>1</v>
      </c>
      <c r="G74" s="14">
        <f>+[1]HISTORICOS!N74</f>
        <v>718912.62</v>
      </c>
      <c r="H74" s="14"/>
      <c r="I74" s="19"/>
      <c r="J74" s="14"/>
      <c r="K74" s="14"/>
      <c r="L74" s="14"/>
      <c r="M74" s="14"/>
      <c r="N74" s="14"/>
      <c r="O74" s="14"/>
      <c r="P74" s="33">
        <v>1629348</v>
      </c>
      <c r="Q74" s="13">
        <f t="shared" si="16"/>
        <v>718912.62</v>
      </c>
      <c r="R74" s="13">
        <f t="shared" si="17"/>
        <v>1629348</v>
      </c>
      <c r="S74" s="13">
        <f t="shared" si="18"/>
        <v>1174130.31</v>
      </c>
      <c r="T74" s="13">
        <f t="shared" si="19"/>
        <v>1082293.32</v>
      </c>
      <c r="U74" s="13">
        <f t="shared" si="20"/>
        <v>997639.55</v>
      </c>
      <c r="V74" s="13">
        <f t="shared" si="21"/>
        <v>1174130.31</v>
      </c>
      <c r="W74" s="20" t="e">
        <f t="shared" si="22"/>
        <v>#DIV/0!</v>
      </c>
      <c r="X74" s="21" t="e">
        <f t="shared" si="23"/>
        <v>#DIV/0!</v>
      </c>
      <c r="Y74" s="20">
        <f t="shared" si="24"/>
        <v>718912.62</v>
      </c>
      <c r="Z74" s="22" t="s">
        <v>1</v>
      </c>
    </row>
    <row r="75" spans="1:26" ht="30.4" x14ac:dyDescent="0.45">
      <c r="A75" s="16">
        <v>7</v>
      </c>
      <c r="B75" s="17">
        <v>6</v>
      </c>
      <c r="C75" s="25" t="s">
        <v>151</v>
      </c>
      <c r="D75" s="25" t="s">
        <v>151</v>
      </c>
      <c r="E75" s="11" t="s">
        <v>30</v>
      </c>
      <c r="F75" s="12">
        <v>1</v>
      </c>
      <c r="G75" s="14">
        <f>+[1]HISTORICOS!N75</f>
        <v>718912.62</v>
      </c>
      <c r="H75" s="14"/>
      <c r="I75" s="19"/>
      <c r="J75" s="14"/>
      <c r="K75" s="14"/>
      <c r="L75" s="14"/>
      <c r="M75" s="14"/>
      <c r="N75" s="14"/>
      <c r="O75" s="14"/>
      <c r="P75" s="33">
        <v>1629348</v>
      </c>
      <c r="Q75" s="13">
        <f t="shared" si="16"/>
        <v>718912.62</v>
      </c>
      <c r="R75" s="13">
        <f t="shared" si="17"/>
        <v>1629348</v>
      </c>
      <c r="S75" s="13">
        <f t="shared" si="18"/>
        <v>1174130.31</v>
      </c>
      <c r="T75" s="13">
        <f t="shared" si="19"/>
        <v>1082293.32</v>
      </c>
      <c r="U75" s="13">
        <f t="shared" si="20"/>
        <v>997639.55</v>
      </c>
      <c r="V75" s="13">
        <f t="shared" si="21"/>
        <v>1174130.31</v>
      </c>
      <c r="W75" s="20" t="e">
        <f t="shared" si="22"/>
        <v>#DIV/0!</v>
      </c>
      <c r="X75" s="21" t="e">
        <f t="shared" si="23"/>
        <v>#DIV/0!</v>
      </c>
      <c r="Y75" s="20">
        <f t="shared" si="24"/>
        <v>718912.62</v>
      </c>
      <c r="Z75" s="22" t="s">
        <v>1</v>
      </c>
    </row>
    <row r="76" spans="1:26" ht="20.25" x14ac:dyDescent="0.45">
      <c r="A76" s="16">
        <v>8</v>
      </c>
      <c r="B76" s="17">
        <v>6</v>
      </c>
      <c r="C76" s="25" t="s">
        <v>152</v>
      </c>
      <c r="D76" s="25" t="s">
        <v>153</v>
      </c>
      <c r="E76" s="11" t="s">
        <v>30</v>
      </c>
      <c r="F76" s="12">
        <v>1</v>
      </c>
      <c r="G76" s="14">
        <f>+[1]HISTORICOS!N76</f>
        <v>718912.62</v>
      </c>
      <c r="H76" s="14"/>
      <c r="I76" s="19"/>
      <c r="J76" s="14"/>
      <c r="K76" s="14"/>
      <c r="L76" s="14"/>
      <c r="M76" s="14"/>
      <c r="N76" s="14"/>
      <c r="O76" s="14"/>
      <c r="P76" s="33">
        <v>1024590</v>
      </c>
      <c r="Q76" s="13">
        <f t="shared" si="16"/>
        <v>718912.62</v>
      </c>
      <c r="R76" s="13">
        <f t="shared" si="17"/>
        <v>1024590</v>
      </c>
      <c r="S76" s="13">
        <f t="shared" si="18"/>
        <v>871751.31</v>
      </c>
      <c r="T76" s="13">
        <f t="shared" si="19"/>
        <v>858248.61</v>
      </c>
      <c r="U76" s="13">
        <f t="shared" si="20"/>
        <v>844955.06</v>
      </c>
      <c r="V76" s="13">
        <f t="shared" si="21"/>
        <v>871751.31</v>
      </c>
      <c r="W76" s="20" t="e">
        <f t="shared" si="22"/>
        <v>#DIV/0!</v>
      </c>
      <c r="X76" s="21" t="e">
        <f t="shared" si="23"/>
        <v>#DIV/0!</v>
      </c>
      <c r="Y76" s="20">
        <f t="shared" si="24"/>
        <v>718912.62</v>
      </c>
      <c r="Z76" s="22" t="s">
        <v>1</v>
      </c>
    </row>
    <row r="77" spans="1:26" ht="20.25" x14ac:dyDescent="0.45">
      <c r="A77" s="16">
        <v>9</v>
      </c>
      <c r="B77" s="17">
        <v>6</v>
      </c>
      <c r="C77" s="25" t="s">
        <v>154</v>
      </c>
      <c r="D77" s="25" t="s">
        <v>155</v>
      </c>
      <c r="E77" s="11" t="s">
        <v>30</v>
      </c>
      <c r="F77" s="12">
        <v>1</v>
      </c>
      <c r="G77" s="14">
        <f>+[1]HISTORICOS!N77</f>
        <v>718912.62</v>
      </c>
      <c r="H77" s="14"/>
      <c r="I77" s="19"/>
      <c r="J77" s="14"/>
      <c r="K77" s="14"/>
      <c r="L77" s="14"/>
      <c r="M77" s="14"/>
      <c r="N77" s="14"/>
      <c r="O77" s="14"/>
      <c r="P77" s="33">
        <v>1629348</v>
      </c>
      <c r="Q77" s="13">
        <f t="shared" si="16"/>
        <v>718912.62</v>
      </c>
      <c r="R77" s="13">
        <f t="shared" si="17"/>
        <v>1629348</v>
      </c>
      <c r="S77" s="13">
        <f t="shared" si="18"/>
        <v>1174130.31</v>
      </c>
      <c r="T77" s="13">
        <f t="shared" si="19"/>
        <v>1082293.32</v>
      </c>
      <c r="U77" s="13">
        <f t="shared" si="20"/>
        <v>997639.55</v>
      </c>
      <c r="V77" s="13">
        <f t="shared" si="21"/>
        <v>1174130.31</v>
      </c>
      <c r="W77" s="20" t="e">
        <f t="shared" si="22"/>
        <v>#DIV/0!</v>
      </c>
      <c r="X77" s="21" t="e">
        <f t="shared" si="23"/>
        <v>#DIV/0!</v>
      </c>
      <c r="Y77" s="20">
        <f t="shared" si="24"/>
        <v>718912.62</v>
      </c>
      <c r="Z77" s="22" t="s">
        <v>1</v>
      </c>
    </row>
    <row r="78" spans="1:26" ht="20.25" x14ac:dyDescent="0.45">
      <c r="A78" s="16">
        <v>10</v>
      </c>
      <c r="B78" s="17">
        <v>6</v>
      </c>
      <c r="C78" s="25" t="s">
        <v>156</v>
      </c>
      <c r="D78" s="25" t="s">
        <v>157</v>
      </c>
      <c r="E78" s="11" t="s">
        <v>30</v>
      </c>
      <c r="F78" s="12">
        <v>1</v>
      </c>
      <c r="G78" s="14">
        <f>+[1]HISTORICOS!N78</f>
        <v>718912.62</v>
      </c>
      <c r="H78" s="14"/>
      <c r="I78" s="19"/>
      <c r="J78" s="14"/>
      <c r="K78" s="14"/>
      <c r="L78" s="14"/>
      <c r="M78" s="14"/>
      <c r="N78" s="14"/>
      <c r="O78" s="14"/>
      <c r="P78" s="33">
        <v>1024590</v>
      </c>
      <c r="Q78" s="13">
        <f t="shared" si="16"/>
        <v>718912.62</v>
      </c>
      <c r="R78" s="13">
        <f t="shared" si="17"/>
        <v>1024590</v>
      </c>
      <c r="S78" s="13">
        <f t="shared" si="18"/>
        <v>871751.31</v>
      </c>
      <c r="T78" s="13">
        <f t="shared" si="19"/>
        <v>858248.61</v>
      </c>
      <c r="U78" s="13">
        <f t="shared" si="20"/>
        <v>844955.06</v>
      </c>
      <c r="V78" s="13">
        <f t="shared" si="21"/>
        <v>871751.31</v>
      </c>
      <c r="W78" s="20" t="e">
        <f t="shared" si="22"/>
        <v>#DIV/0!</v>
      </c>
      <c r="X78" s="21" t="e">
        <f t="shared" si="23"/>
        <v>#DIV/0!</v>
      </c>
      <c r="Y78" s="20">
        <f t="shared" si="24"/>
        <v>718912.62</v>
      </c>
      <c r="Z78" s="22" t="s">
        <v>1</v>
      </c>
    </row>
    <row r="79" spans="1:26" ht="30.4" x14ac:dyDescent="0.45">
      <c r="A79" s="16">
        <v>11</v>
      </c>
      <c r="B79" s="17">
        <v>6</v>
      </c>
      <c r="C79" s="25" t="s">
        <v>158</v>
      </c>
      <c r="D79" s="25" t="s">
        <v>159</v>
      </c>
      <c r="E79" s="11" t="s">
        <v>30</v>
      </c>
      <c r="F79" s="12">
        <v>1</v>
      </c>
      <c r="G79" s="14">
        <f>+[1]HISTORICOS!N79</f>
        <v>718912.62</v>
      </c>
      <c r="H79" s="14"/>
      <c r="I79" s="19"/>
      <c r="J79" s="14"/>
      <c r="K79" s="14"/>
      <c r="L79" s="14"/>
      <c r="M79" s="14"/>
      <c r="N79" s="14"/>
      <c r="O79" s="14"/>
      <c r="P79" s="33">
        <v>1629348</v>
      </c>
      <c r="Q79" s="13">
        <f t="shared" si="16"/>
        <v>718912.62</v>
      </c>
      <c r="R79" s="13">
        <f t="shared" si="17"/>
        <v>1629348</v>
      </c>
      <c r="S79" s="13">
        <f t="shared" si="18"/>
        <v>1174130.31</v>
      </c>
      <c r="T79" s="13">
        <f t="shared" si="19"/>
        <v>1082293.32</v>
      </c>
      <c r="U79" s="13">
        <f t="shared" si="20"/>
        <v>997639.55</v>
      </c>
      <c r="V79" s="13">
        <f t="shared" si="21"/>
        <v>1174130.31</v>
      </c>
      <c r="W79" s="20" t="e">
        <f t="shared" si="22"/>
        <v>#DIV/0!</v>
      </c>
      <c r="X79" s="21" t="e">
        <f t="shared" si="23"/>
        <v>#DIV/0!</v>
      </c>
      <c r="Y79" s="20">
        <f t="shared" si="24"/>
        <v>718912.62</v>
      </c>
      <c r="Z79" s="22" t="s">
        <v>1</v>
      </c>
    </row>
    <row r="80" spans="1:26" ht="30.4" x14ac:dyDescent="0.45">
      <c r="A80" s="16">
        <v>12</v>
      </c>
      <c r="B80" s="17">
        <v>6</v>
      </c>
      <c r="C80" s="25" t="s">
        <v>160</v>
      </c>
      <c r="D80" s="25" t="s">
        <v>161</v>
      </c>
      <c r="E80" s="11" t="s">
        <v>30</v>
      </c>
      <c r="F80" s="12">
        <v>1</v>
      </c>
      <c r="G80" s="14">
        <f>+[1]HISTORICOS!N80</f>
        <v>718912.62</v>
      </c>
      <c r="H80" s="14"/>
      <c r="I80" s="19"/>
      <c r="J80" s="14"/>
      <c r="K80" s="14"/>
      <c r="L80" s="14"/>
      <c r="M80" s="14"/>
      <c r="N80" s="14"/>
      <c r="O80" s="14"/>
      <c r="P80" s="33">
        <v>1024590</v>
      </c>
      <c r="Q80" s="13">
        <f t="shared" si="16"/>
        <v>718912.62</v>
      </c>
      <c r="R80" s="13">
        <f t="shared" si="17"/>
        <v>1024590</v>
      </c>
      <c r="S80" s="13">
        <f t="shared" si="18"/>
        <v>871751.31</v>
      </c>
      <c r="T80" s="13">
        <f t="shared" si="19"/>
        <v>858248.61</v>
      </c>
      <c r="U80" s="13">
        <f t="shared" si="20"/>
        <v>844955.06</v>
      </c>
      <c r="V80" s="13">
        <f t="shared" si="21"/>
        <v>871751.31</v>
      </c>
      <c r="W80" s="20" t="e">
        <f t="shared" si="22"/>
        <v>#DIV/0!</v>
      </c>
      <c r="X80" s="21" t="e">
        <f t="shared" si="23"/>
        <v>#DIV/0!</v>
      </c>
      <c r="Y80" s="20">
        <f t="shared" si="24"/>
        <v>718912.62</v>
      </c>
      <c r="Z80" s="22" t="s">
        <v>1</v>
      </c>
    </row>
    <row r="81" spans="1:26" ht="20.25" x14ac:dyDescent="0.45">
      <c r="A81" s="16">
        <v>13</v>
      </c>
      <c r="B81" s="17">
        <v>6</v>
      </c>
      <c r="C81" s="25" t="s">
        <v>162</v>
      </c>
      <c r="D81" s="25" t="s">
        <v>163</v>
      </c>
      <c r="E81" s="11" t="s">
        <v>30</v>
      </c>
      <c r="F81" s="12">
        <v>1</v>
      </c>
      <c r="G81" s="14">
        <f>+[1]HISTORICOS!N81</f>
        <v>718912.62</v>
      </c>
      <c r="H81" s="14"/>
      <c r="I81" s="19"/>
      <c r="J81" s="14"/>
      <c r="K81" s="14"/>
      <c r="L81" s="14"/>
      <c r="M81" s="14"/>
      <c r="N81" s="14"/>
      <c r="O81" s="14"/>
      <c r="P81" s="33">
        <v>1629348</v>
      </c>
      <c r="Q81" s="13">
        <f t="shared" si="16"/>
        <v>718912.62</v>
      </c>
      <c r="R81" s="13">
        <f t="shared" si="17"/>
        <v>1629348</v>
      </c>
      <c r="S81" s="13">
        <f t="shared" si="18"/>
        <v>1174130.31</v>
      </c>
      <c r="T81" s="13">
        <f t="shared" si="19"/>
        <v>1082293.32</v>
      </c>
      <c r="U81" s="13">
        <f t="shared" si="20"/>
        <v>997639.55</v>
      </c>
      <c r="V81" s="13">
        <f t="shared" si="21"/>
        <v>1174130.31</v>
      </c>
      <c r="W81" s="20" t="e">
        <f t="shared" si="22"/>
        <v>#DIV/0!</v>
      </c>
      <c r="X81" s="21" t="e">
        <f t="shared" si="23"/>
        <v>#DIV/0!</v>
      </c>
      <c r="Y81" s="20">
        <f t="shared" si="24"/>
        <v>718912.62</v>
      </c>
      <c r="Z81" s="22" t="s">
        <v>1</v>
      </c>
    </row>
    <row r="82" spans="1:26" ht="20.25" x14ac:dyDescent="0.45">
      <c r="A82" s="16">
        <v>14</v>
      </c>
      <c r="B82" s="17">
        <v>6</v>
      </c>
      <c r="C82" s="25" t="s">
        <v>164</v>
      </c>
      <c r="D82" s="25" t="s">
        <v>164</v>
      </c>
      <c r="E82" s="11" t="s">
        <v>30</v>
      </c>
      <c r="F82" s="12">
        <v>1</v>
      </c>
      <c r="G82" s="14">
        <f>+[1]HISTORICOS!N82</f>
        <v>718912.62</v>
      </c>
      <c r="H82" s="14"/>
      <c r="I82" s="19"/>
      <c r="J82" s="14"/>
      <c r="K82" s="14"/>
      <c r="L82" s="14"/>
      <c r="M82" s="14"/>
      <c r="N82" s="14"/>
      <c r="O82" s="14"/>
      <c r="P82" s="33">
        <v>1024590</v>
      </c>
      <c r="Q82" s="13">
        <f t="shared" si="16"/>
        <v>718912.62</v>
      </c>
      <c r="R82" s="13">
        <f t="shared" si="17"/>
        <v>1024590</v>
      </c>
      <c r="S82" s="13">
        <f t="shared" si="18"/>
        <v>871751.31</v>
      </c>
      <c r="T82" s="13">
        <f t="shared" si="19"/>
        <v>858248.61</v>
      </c>
      <c r="U82" s="13">
        <f t="shared" si="20"/>
        <v>844955.06</v>
      </c>
      <c r="V82" s="13">
        <f t="shared" si="21"/>
        <v>871751.31</v>
      </c>
      <c r="W82" s="20" t="e">
        <f t="shared" si="22"/>
        <v>#DIV/0!</v>
      </c>
      <c r="X82" s="21" t="e">
        <f t="shared" si="23"/>
        <v>#DIV/0!</v>
      </c>
      <c r="Y82" s="20">
        <f t="shared" si="24"/>
        <v>718912.62</v>
      </c>
      <c r="Z82" s="22" t="s">
        <v>1</v>
      </c>
    </row>
    <row r="83" spans="1:26" ht="20.25" x14ac:dyDescent="0.45">
      <c r="A83" s="16">
        <v>15</v>
      </c>
      <c r="B83" s="17">
        <v>6</v>
      </c>
      <c r="C83" s="28" t="s">
        <v>165</v>
      </c>
      <c r="D83" s="25" t="s">
        <v>165</v>
      </c>
      <c r="E83" s="11" t="s">
        <v>30</v>
      </c>
      <c r="F83" s="12">
        <v>1</v>
      </c>
      <c r="G83" s="14">
        <f>+[1]HISTORICOS!N83</f>
        <v>1006477.66</v>
      </c>
      <c r="H83" s="14"/>
      <c r="I83" s="19"/>
      <c r="J83" s="14"/>
      <c r="K83" s="14"/>
      <c r="L83" s="14"/>
      <c r="M83" s="14"/>
      <c r="N83" s="14"/>
      <c r="O83" s="14"/>
      <c r="P83" s="33">
        <v>1629348</v>
      </c>
      <c r="Q83" s="13">
        <f t="shared" si="16"/>
        <v>1006477.66</v>
      </c>
      <c r="R83" s="13">
        <f t="shared" si="17"/>
        <v>1629348</v>
      </c>
      <c r="S83" s="13">
        <f t="shared" si="18"/>
        <v>1317912.83</v>
      </c>
      <c r="T83" s="13">
        <f t="shared" si="19"/>
        <v>1280586.73</v>
      </c>
      <c r="U83" s="13">
        <f t="shared" si="20"/>
        <v>1244317.78</v>
      </c>
      <c r="V83" s="13">
        <f t="shared" si="21"/>
        <v>1317912.83</v>
      </c>
      <c r="W83" s="20" t="e">
        <f t="shared" si="22"/>
        <v>#DIV/0!</v>
      </c>
      <c r="X83" s="21" t="e">
        <f t="shared" si="23"/>
        <v>#DIV/0!</v>
      </c>
      <c r="Y83" s="20">
        <f t="shared" si="24"/>
        <v>1006477.66</v>
      </c>
      <c r="Z83" s="22" t="s">
        <v>1</v>
      </c>
    </row>
    <row r="84" spans="1:26" ht="20.25" x14ac:dyDescent="0.45">
      <c r="A84" s="16">
        <v>16</v>
      </c>
      <c r="B84" s="17">
        <v>6</v>
      </c>
      <c r="C84" s="28" t="s">
        <v>166</v>
      </c>
      <c r="D84" s="25" t="s">
        <v>166</v>
      </c>
      <c r="E84" s="11" t="s">
        <v>30</v>
      </c>
      <c r="F84" s="12">
        <v>1</v>
      </c>
      <c r="G84" s="14">
        <f>+[1]HISTORICOS!N84</f>
        <v>1006477.66</v>
      </c>
      <c r="H84" s="14"/>
      <c r="I84" s="19"/>
      <c r="J84" s="14"/>
      <c r="K84" s="14"/>
      <c r="L84" s="14"/>
      <c r="M84" s="14"/>
      <c r="N84" s="14"/>
      <c r="O84" s="14"/>
      <c r="P84" s="33">
        <v>1629348</v>
      </c>
      <c r="Q84" s="13">
        <f t="shared" si="16"/>
        <v>1006477.66</v>
      </c>
      <c r="R84" s="13">
        <f t="shared" si="17"/>
        <v>1629348</v>
      </c>
      <c r="S84" s="13">
        <f t="shared" si="18"/>
        <v>1317912.83</v>
      </c>
      <c r="T84" s="13">
        <f t="shared" si="19"/>
        <v>1280586.73</v>
      </c>
      <c r="U84" s="13">
        <f t="shared" si="20"/>
        <v>1244317.78</v>
      </c>
      <c r="V84" s="13">
        <f t="shared" si="21"/>
        <v>1317912.83</v>
      </c>
      <c r="W84" s="20" t="e">
        <f t="shared" si="22"/>
        <v>#DIV/0!</v>
      </c>
      <c r="X84" s="21" t="e">
        <f t="shared" si="23"/>
        <v>#DIV/0!</v>
      </c>
      <c r="Y84" s="20">
        <f t="shared" si="24"/>
        <v>1006477.66</v>
      </c>
      <c r="Z84" s="22" t="s">
        <v>1</v>
      </c>
    </row>
    <row r="85" spans="1:26" ht="20.25" x14ac:dyDescent="0.45">
      <c r="A85" s="16">
        <v>17</v>
      </c>
      <c r="B85" s="17">
        <v>6</v>
      </c>
      <c r="C85" s="28" t="s">
        <v>167</v>
      </c>
      <c r="D85" s="25" t="s">
        <v>167</v>
      </c>
      <c r="E85" s="11" t="s">
        <v>30</v>
      </c>
      <c r="F85" s="12">
        <v>1</v>
      </c>
      <c r="G85" s="14">
        <f>+[1]HISTORICOS!N85</f>
        <v>1006477.66</v>
      </c>
      <c r="H85" s="14"/>
      <c r="I85" s="19"/>
      <c r="J85" s="14"/>
      <c r="K85" s="14"/>
      <c r="L85" s="14"/>
      <c r="M85" s="14"/>
      <c r="N85" s="14"/>
      <c r="O85" s="14"/>
      <c r="P85" s="33">
        <v>1629348</v>
      </c>
      <c r="Q85" s="13">
        <f t="shared" si="16"/>
        <v>1006477.66</v>
      </c>
      <c r="R85" s="13">
        <f t="shared" si="17"/>
        <v>1629348</v>
      </c>
      <c r="S85" s="13">
        <f t="shared" si="18"/>
        <v>1317912.83</v>
      </c>
      <c r="T85" s="13">
        <f t="shared" si="19"/>
        <v>1280586.73</v>
      </c>
      <c r="U85" s="13">
        <f t="shared" si="20"/>
        <v>1244317.78</v>
      </c>
      <c r="V85" s="13">
        <f t="shared" si="21"/>
        <v>1317912.83</v>
      </c>
      <c r="W85" s="20" t="e">
        <f t="shared" si="22"/>
        <v>#DIV/0!</v>
      </c>
      <c r="X85" s="21" t="e">
        <f t="shared" si="23"/>
        <v>#DIV/0!</v>
      </c>
      <c r="Y85" s="20">
        <f t="shared" si="24"/>
        <v>1006477.66</v>
      </c>
      <c r="Z85" s="22" t="s">
        <v>1</v>
      </c>
    </row>
    <row r="86" spans="1:26" ht="20.25" x14ac:dyDescent="0.45">
      <c r="A86" s="16">
        <v>18</v>
      </c>
      <c r="B86" s="17">
        <v>6</v>
      </c>
      <c r="C86" s="28" t="s">
        <v>168</v>
      </c>
      <c r="D86" s="25" t="s">
        <v>168</v>
      </c>
      <c r="E86" s="11" t="s">
        <v>30</v>
      </c>
      <c r="F86" s="12">
        <v>1</v>
      </c>
      <c r="G86" s="14">
        <f>+[1]HISTORICOS!N86</f>
        <v>1006477.66</v>
      </c>
      <c r="H86" s="14"/>
      <c r="I86" s="19"/>
      <c r="J86" s="14"/>
      <c r="K86" s="14"/>
      <c r="L86" s="14"/>
      <c r="M86" s="14"/>
      <c r="N86" s="14"/>
      <c r="O86" s="14"/>
      <c r="P86" s="33">
        <v>1629348</v>
      </c>
      <c r="Q86" s="13">
        <f t="shared" si="16"/>
        <v>1006477.66</v>
      </c>
      <c r="R86" s="13">
        <f t="shared" si="17"/>
        <v>1629348</v>
      </c>
      <c r="S86" s="13">
        <f t="shared" si="18"/>
        <v>1317912.83</v>
      </c>
      <c r="T86" s="13">
        <f t="shared" si="19"/>
        <v>1280586.73</v>
      </c>
      <c r="U86" s="13">
        <f t="shared" si="20"/>
        <v>1244317.78</v>
      </c>
      <c r="V86" s="13">
        <f t="shared" si="21"/>
        <v>1317912.83</v>
      </c>
      <c r="W86" s="20" t="e">
        <f t="shared" si="22"/>
        <v>#DIV/0!</v>
      </c>
      <c r="X86" s="21" t="e">
        <f t="shared" si="23"/>
        <v>#DIV/0!</v>
      </c>
      <c r="Y86" s="20">
        <f t="shared" si="24"/>
        <v>1006477.66</v>
      </c>
      <c r="Z86" s="22" t="s">
        <v>1</v>
      </c>
    </row>
    <row r="87" spans="1:26" ht="20.25" x14ac:dyDescent="0.45">
      <c r="A87" s="16">
        <v>19</v>
      </c>
      <c r="B87" s="17">
        <v>6</v>
      </c>
      <c r="C87" s="28" t="s">
        <v>169</v>
      </c>
      <c r="D87" s="25" t="s">
        <v>169</v>
      </c>
      <c r="E87" s="11" t="s">
        <v>30</v>
      </c>
      <c r="F87" s="12">
        <v>1</v>
      </c>
      <c r="G87" s="14">
        <f>+[1]HISTORICOS!N87</f>
        <v>1006477.66</v>
      </c>
      <c r="H87" s="14"/>
      <c r="I87" s="19"/>
      <c r="J87" s="14"/>
      <c r="K87" s="14"/>
      <c r="L87" s="14"/>
      <c r="M87" s="14"/>
      <c r="N87" s="14"/>
      <c r="O87" s="14"/>
      <c r="P87" s="33">
        <v>1629348</v>
      </c>
      <c r="Q87" s="13">
        <f t="shared" si="16"/>
        <v>1006477.66</v>
      </c>
      <c r="R87" s="13">
        <f t="shared" si="17"/>
        <v>1629348</v>
      </c>
      <c r="S87" s="13">
        <f t="shared" si="18"/>
        <v>1317912.83</v>
      </c>
      <c r="T87" s="13">
        <f t="shared" si="19"/>
        <v>1280586.73</v>
      </c>
      <c r="U87" s="13">
        <f t="shared" si="20"/>
        <v>1244317.78</v>
      </c>
      <c r="V87" s="13">
        <f t="shared" si="21"/>
        <v>1317912.83</v>
      </c>
      <c r="W87" s="20" t="e">
        <f t="shared" si="22"/>
        <v>#DIV/0!</v>
      </c>
      <c r="X87" s="21" t="e">
        <f t="shared" si="23"/>
        <v>#DIV/0!</v>
      </c>
      <c r="Y87" s="20">
        <f t="shared" si="24"/>
        <v>1006477.66</v>
      </c>
      <c r="Z87" s="22" t="s">
        <v>1</v>
      </c>
    </row>
    <row r="88" spans="1:26" ht="20.25" x14ac:dyDescent="0.45">
      <c r="A88" s="16">
        <v>20</v>
      </c>
      <c r="B88" s="17">
        <v>6</v>
      </c>
      <c r="C88" s="25" t="s">
        <v>170</v>
      </c>
      <c r="D88" s="25" t="s">
        <v>170</v>
      </c>
      <c r="E88" s="11" t="s">
        <v>30</v>
      </c>
      <c r="F88" s="12">
        <v>1</v>
      </c>
      <c r="G88" s="14">
        <f>+[1]HISTORICOS!N88</f>
        <v>1006477.66</v>
      </c>
      <c r="H88" s="14"/>
      <c r="I88" s="19"/>
      <c r="J88" s="14"/>
      <c r="K88" s="14"/>
      <c r="L88" s="14"/>
      <c r="M88" s="14"/>
      <c r="N88" s="14"/>
      <c r="O88" s="14"/>
      <c r="P88" s="33">
        <v>1629348</v>
      </c>
      <c r="Q88" s="13">
        <f t="shared" si="16"/>
        <v>1006477.66</v>
      </c>
      <c r="R88" s="13">
        <f t="shared" si="17"/>
        <v>1629348</v>
      </c>
      <c r="S88" s="13">
        <f t="shared" si="18"/>
        <v>1317912.83</v>
      </c>
      <c r="T88" s="13">
        <f t="shared" si="19"/>
        <v>1280586.73</v>
      </c>
      <c r="U88" s="13">
        <f t="shared" si="20"/>
        <v>1244317.78</v>
      </c>
      <c r="V88" s="13">
        <f t="shared" si="21"/>
        <v>1317912.83</v>
      </c>
      <c r="W88" s="20" t="e">
        <f t="shared" si="22"/>
        <v>#DIV/0!</v>
      </c>
      <c r="X88" s="21" t="e">
        <f t="shared" si="23"/>
        <v>#DIV/0!</v>
      </c>
      <c r="Y88" s="20">
        <f t="shared" si="24"/>
        <v>1006477.66</v>
      </c>
      <c r="Z88" s="22" t="s">
        <v>1</v>
      </c>
    </row>
    <row r="89" spans="1:26" ht="20.25" x14ac:dyDescent="0.45">
      <c r="A89" s="16">
        <v>21</v>
      </c>
      <c r="B89" s="17">
        <v>6</v>
      </c>
      <c r="C89" s="25" t="s">
        <v>171</v>
      </c>
      <c r="D89" s="25" t="s">
        <v>171</v>
      </c>
      <c r="E89" s="11" t="s">
        <v>30</v>
      </c>
      <c r="F89" s="12">
        <v>1</v>
      </c>
      <c r="G89" s="14">
        <f>+[1]HISTORICOS!N89</f>
        <v>1006477.66</v>
      </c>
      <c r="H89" s="14"/>
      <c r="I89" s="19"/>
      <c r="J89" s="14"/>
      <c r="K89" s="14"/>
      <c r="L89" s="14"/>
      <c r="M89" s="14"/>
      <c r="N89" s="14"/>
      <c r="O89" s="14"/>
      <c r="P89" s="33">
        <v>1024590</v>
      </c>
      <c r="Q89" s="13">
        <f t="shared" si="16"/>
        <v>1006477.66</v>
      </c>
      <c r="R89" s="13">
        <f t="shared" si="17"/>
        <v>1024590</v>
      </c>
      <c r="S89" s="13">
        <f t="shared" si="18"/>
        <v>1015533.83</v>
      </c>
      <c r="T89" s="13">
        <f t="shared" si="19"/>
        <v>1015493.45</v>
      </c>
      <c r="U89" s="13">
        <f t="shared" si="20"/>
        <v>1015453.07</v>
      </c>
      <c r="V89" s="13">
        <f t="shared" si="21"/>
        <v>1015533.83</v>
      </c>
      <c r="W89" s="20" t="e">
        <f t="shared" si="22"/>
        <v>#DIV/0!</v>
      </c>
      <c r="X89" s="21" t="e">
        <f t="shared" si="23"/>
        <v>#DIV/0!</v>
      </c>
      <c r="Y89" s="20">
        <f t="shared" si="24"/>
        <v>1006477.66</v>
      </c>
      <c r="Z89" s="22" t="s">
        <v>1</v>
      </c>
    </row>
    <row r="90" spans="1:26" ht="20.25" x14ac:dyDescent="0.45">
      <c r="A90" s="16">
        <v>22</v>
      </c>
      <c r="B90" s="17">
        <v>6</v>
      </c>
      <c r="C90" s="25" t="s">
        <v>172</v>
      </c>
      <c r="D90" s="25" t="s">
        <v>172</v>
      </c>
      <c r="E90" s="11" t="s">
        <v>30</v>
      </c>
      <c r="F90" s="12">
        <v>1</v>
      </c>
      <c r="G90" s="14"/>
      <c r="H90" s="14"/>
      <c r="I90" s="19"/>
      <c r="J90" s="14"/>
      <c r="K90" s="14"/>
      <c r="L90" s="14"/>
      <c r="M90" s="14"/>
      <c r="N90" s="14"/>
      <c r="O90" s="14"/>
      <c r="P90" s="14">
        <v>1024590</v>
      </c>
      <c r="Q90" s="13">
        <f t="shared" si="16"/>
        <v>1024590</v>
      </c>
      <c r="R90" s="13">
        <f t="shared" si="17"/>
        <v>1024590</v>
      </c>
      <c r="S90" s="13">
        <f t="shared" si="18"/>
        <v>1024590</v>
      </c>
      <c r="T90" s="13">
        <f t="shared" si="19"/>
        <v>1024590</v>
      </c>
      <c r="U90" s="13">
        <f t="shared" si="20"/>
        <v>1024590</v>
      </c>
      <c r="V90" s="13">
        <f t="shared" si="21"/>
        <v>1024590</v>
      </c>
      <c r="W90" s="13"/>
      <c r="X90" s="21"/>
      <c r="Y90" s="20">
        <f>+R90</f>
        <v>1024590</v>
      </c>
      <c r="Z90" s="22" t="s">
        <v>54</v>
      </c>
    </row>
    <row r="91" spans="1:26" ht="20.25" x14ac:dyDescent="0.45">
      <c r="A91" s="16">
        <v>23</v>
      </c>
      <c r="B91" s="17">
        <v>6</v>
      </c>
      <c r="C91" s="25" t="s">
        <v>173</v>
      </c>
      <c r="D91" s="25" t="s">
        <v>173</v>
      </c>
      <c r="E91" s="11" t="s">
        <v>30</v>
      </c>
      <c r="F91" s="12">
        <v>1</v>
      </c>
      <c r="G91" s="14">
        <f>+[1]HISTORICOS!N91</f>
        <v>1006477.66</v>
      </c>
      <c r="H91" s="14"/>
      <c r="I91" s="19"/>
      <c r="J91" s="14"/>
      <c r="K91" s="14"/>
      <c r="L91" s="14"/>
      <c r="M91" s="14"/>
      <c r="N91" s="14"/>
      <c r="O91" s="14"/>
      <c r="P91" s="33">
        <v>1629348</v>
      </c>
      <c r="Q91" s="13">
        <f t="shared" si="16"/>
        <v>1006477.66</v>
      </c>
      <c r="R91" s="13">
        <f t="shared" si="17"/>
        <v>1629348</v>
      </c>
      <c r="S91" s="13">
        <f t="shared" si="18"/>
        <v>1317912.83</v>
      </c>
      <c r="T91" s="13">
        <f t="shared" si="19"/>
        <v>1280586.73</v>
      </c>
      <c r="U91" s="13">
        <f t="shared" si="20"/>
        <v>1244317.78</v>
      </c>
      <c r="V91" s="13">
        <f t="shared" si="21"/>
        <v>1317912.83</v>
      </c>
      <c r="W91" s="20" t="e">
        <f t="shared" si="22"/>
        <v>#DIV/0!</v>
      </c>
      <c r="X91" s="21" t="e">
        <f t="shared" si="23"/>
        <v>#DIV/0!</v>
      </c>
      <c r="Y91" s="20">
        <f t="shared" ref="Y91:Y92" si="25">+G91</f>
        <v>1006477.66</v>
      </c>
      <c r="Z91" s="22" t="s">
        <v>1</v>
      </c>
    </row>
    <row r="92" spans="1:26" ht="20.25" x14ac:dyDescent="0.45">
      <c r="A92" s="30">
        <v>24</v>
      </c>
      <c r="B92" s="31">
        <v>6</v>
      </c>
      <c r="C92" s="34" t="s">
        <v>174</v>
      </c>
      <c r="D92" s="34" t="s">
        <v>174</v>
      </c>
      <c r="E92" s="11" t="s">
        <v>30</v>
      </c>
      <c r="F92" s="12">
        <v>1</v>
      </c>
      <c r="G92" s="14">
        <f>+[1]HISTORICOS!N92</f>
        <v>1006477.66</v>
      </c>
      <c r="H92" s="14"/>
      <c r="I92" s="19"/>
      <c r="J92" s="14"/>
      <c r="K92" s="14"/>
      <c r="L92" s="14"/>
      <c r="M92" s="14"/>
      <c r="N92" s="14"/>
      <c r="O92" s="14"/>
      <c r="P92" s="33">
        <v>1629348</v>
      </c>
      <c r="Q92" s="13">
        <f t="shared" si="16"/>
        <v>1006477.66</v>
      </c>
      <c r="R92" s="13">
        <f t="shared" si="17"/>
        <v>1629348</v>
      </c>
      <c r="S92" s="13">
        <f t="shared" si="18"/>
        <v>1317912.83</v>
      </c>
      <c r="T92" s="13">
        <f t="shared" si="19"/>
        <v>1280586.73</v>
      </c>
      <c r="U92" s="13">
        <f t="shared" si="20"/>
        <v>1244317.78</v>
      </c>
      <c r="V92" s="13">
        <f t="shared" si="21"/>
        <v>1317912.83</v>
      </c>
      <c r="W92" s="20" t="e">
        <f t="shared" si="22"/>
        <v>#DIV/0!</v>
      </c>
      <c r="X92" s="21" t="e">
        <f t="shared" si="23"/>
        <v>#DIV/0!</v>
      </c>
      <c r="Y92" s="20">
        <f t="shared" si="25"/>
        <v>1006477.66</v>
      </c>
      <c r="Z92" s="22" t="s">
        <v>1</v>
      </c>
    </row>
    <row r="93" spans="1:26" x14ac:dyDescent="0.45">
      <c r="A93" s="24" t="s">
        <v>175</v>
      </c>
      <c r="B93" s="24"/>
      <c r="C93" s="24"/>
      <c r="D93" s="24"/>
      <c r="E93" s="11"/>
      <c r="F93" s="12"/>
      <c r="G93" s="14"/>
      <c r="H93" s="14"/>
      <c r="I93" s="19"/>
      <c r="J93" s="14"/>
      <c r="K93" s="14"/>
      <c r="L93" s="14"/>
      <c r="M93" s="14"/>
      <c r="N93" s="14"/>
      <c r="O93" s="14"/>
      <c r="P93" s="14"/>
      <c r="Q93" s="13"/>
      <c r="R93" s="13"/>
      <c r="S93" s="13"/>
      <c r="T93" s="13"/>
      <c r="U93" s="13"/>
      <c r="V93" s="13"/>
      <c r="W93" s="13"/>
      <c r="X93" s="21"/>
      <c r="Y93" s="15"/>
      <c r="Z93" s="15"/>
    </row>
    <row r="94" spans="1:26" x14ac:dyDescent="0.45">
      <c r="A94" s="10" t="s">
        <v>24</v>
      </c>
      <c r="B94" s="10" t="s">
        <v>25</v>
      </c>
      <c r="C94" s="10" t="s">
        <v>26</v>
      </c>
      <c r="D94" s="10" t="s">
        <v>27</v>
      </c>
      <c r="E94" s="11"/>
      <c r="F94" s="12"/>
      <c r="G94" s="14"/>
      <c r="H94" s="14"/>
      <c r="I94" s="19"/>
      <c r="J94" s="14"/>
      <c r="K94" s="14"/>
      <c r="L94" s="14"/>
      <c r="M94" s="14"/>
      <c r="N94" s="14"/>
      <c r="O94" s="14"/>
      <c r="P94" s="14"/>
      <c r="Q94" s="13"/>
      <c r="R94" s="13"/>
      <c r="S94" s="13"/>
      <c r="T94" s="13"/>
      <c r="U94" s="13"/>
      <c r="V94" s="13"/>
      <c r="W94" s="13"/>
      <c r="X94" s="21"/>
      <c r="Y94" s="15"/>
      <c r="Z94" s="15"/>
    </row>
    <row r="95" spans="1:26" ht="32.65" customHeight="1" x14ac:dyDescent="0.45">
      <c r="A95" s="16">
        <v>1</v>
      </c>
      <c r="B95" s="16">
        <v>7</v>
      </c>
      <c r="C95" s="25" t="s">
        <v>176</v>
      </c>
      <c r="D95" s="25" t="s">
        <v>176</v>
      </c>
      <c r="E95" s="11" t="s">
        <v>30</v>
      </c>
      <c r="F95" s="12">
        <v>1</v>
      </c>
      <c r="G95" s="14">
        <f>+[1]HISTORICOS!N95</f>
        <v>1618070.53</v>
      </c>
      <c r="H95" s="14"/>
      <c r="I95" s="19"/>
      <c r="J95" s="14"/>
      <c r="K95" s="14"/>
      <c r="L95" s="14"/>
      <c r="M95" s="14"/>
      <c r="N95" s="14"/>
      <c r="O95" s="14"/>
      <c r="P95" s="33">
        <v>1754298</v>
      </c>
      <c r="Q95" s="13">
        <f t="shared" si="16"/>
        <v>1618070.53</v>
      </c>
      <c r="R95" s="13">
        <f t="shared" si="17"/>
        <v>1754298</v>
      </c>
      <c r="S95" s="13">
        <f t="shared" si="18"/>
        <v>1686184.27</v>
      </c>
      <c r="T95" s="13">
        <f t="shared" si="19"/>
        <v>1684807.97</v>
      </c>
      <c r="U95" s="13">
        <f t="shared" si="20"/>
        <v>1683432.8</v>
      </c>
      <c r="V95" s="13">
        <f t="shared" si="21"/>
        <v>1686184.27</v>
      </c>
      <c r="W95" s="20" t="e">
        <f t="shared" si="22"/>
        <v>#DIV/0!</v>
      </c>
      <c r="X95" s="21" t="e">
        <f t="shared" si="23"/>
        <v>#DIV/0!</v>
      </c>
      <c r="Y95" s="20">
        <f t="shared" ref="Y95:Y131" si="26">+G95</f>
        <v>1618070.53</v>
      </c>
      <c r="Z95" s="22" t="s">
        <v>1</v>
      </c>
    </row>
    <row r="96" spans="1:26" ht="30.4" x14ac:dyDescent="0.45">
      <c r="A96" s="16">
        <v>2</v>
      </c>
      <c r="B96" s="16">
        <v>7</v>
      </c>
      <c r="C96" s="25" t="s">
        <v>177</v>
      </c>
      <c r="D96" s="25" t="s">
        <v>177</v>
      </c>
      <c r="E96" s="11" t="s">
        <v>30</v>
      </c>
      <c r="F96" s="12">
        <v>1</v>
      </c>
      <c r="G96" s="14">
        <f>+[1]HISTORICOS!N96</f>
        <v>1618070.53</v>
      </c>
      <c r="H96" s="14"/>
      <c r="I96" s="19"/>
      <c r="J96" s="14"/>
      <c r="K96" s="14"/>
      <c r="L96" s="14"/>
      <c r="M96" s="14"/>
      <c r="N96" s="14"/>
      <c r="O96" s="14"/>
      <c r="P96" s="33">
        <v>1925420</v>
      </c>
      <c r="Q96" s="13">
        <f t="shared" si="16"/>
        <v>1618070.53</v>
      </c>
      <c r="R96" s="13">
        <f t="shared" si="17"/>
        <v>1925420</v>
      </c>
      <c r="S96" s="13">
        <f t="shared" si="18"/>
        <v>1771745.27</v>
      </c>
      <c r="T96" s="13">
        <f t="shared" si="19"/>
        <v>1765068.09</v>
      </c>
      <c r="U96" s="13">
        <f t="shared" si="20"/>
        <v>1758416.08</v>
      </c>
      <c r="V96" s="13">
        <f t="shared" si="21"/>
        <v>1771745.27</v>
      </c>
      <c r="W96" s="20" t="e">
        <f t="shared" si="22"/>
        <v>#DIV/0!</v>
      </c>
      <c r="X96" s="21" t="e">
        <f t="shared" si="23"/>
        <v>#DIV/0!</v>
      </c>
      <c r="Y96" s="20">
        <f t="shared" si="26"/>
        <v>1618070.53</v>
      </c>
      <c r="Z96" s="22" t="s">
        <v>1</v>
      </c>
    </row>
    <row r="97" spans="1:26" ht="29.25" customHeight="1" x14ac:dyDescent="0.45">
      <c r="A97" s="16">
        <v>3</v>
      </c>
      <c r="B97" s="16">
        <v>7</v>
      </c>
      <c r="C97" s="25" t="s">
        <v>178</v>
      </c>
      <c r="D97" s="25" t="s">
        <v>178</v>
      </c>
      <c r="E97" s="11" t="s">
        <v>30</v>
      </c>
      <c r="F97" s="12">
        <v>1</v>
      </c>
      <c r="G97" s="14">
        <f>+[1]HISTORICOS!N97</f>
        <v>1618070.53</v>
      </c>
      <c r="H97" s="14"/>
      <c r="I97" s="19"/>
      <c r="J97" s="14"/>
      <c r="K97" s="14"/>
      <c r="L97" s="14"/>
      <c r="M97" s="14"/>
      <c r="N97" s="14"/>
      <c r="O97" s="14"/>
      <c r="P97" s="33">
        <v>1925420</v>
      </c>
      <c r="Q97" s="13">
        <f t="shared" si="16"/>
        <v>1618070.53</v>
      </c>
      <c r="R97" s="13">
        <f t="shared" si="17"/>
        <v>1925420</v>
      </c>
      <c r="S97" s="13">
        <f t="shared" si="18"/>
        <v>1771745.27</v>
      </c>
      <c r="T97" s="13">
        <f t="shared" si="19"/>
        <v>1765068.09</v>
      </c>
      <c r="U97" s="13">
        <f t="shared" si="20"/>
        <v>1758416.08</v>
      </c>
      <c r="V97" s="13">
        <f t="shared" si="21"/>
        <v>1771745.27</v>
      </c>
      <c r="W97" s="20" t="e">
        <f t="shared" si="22"/>
        <v>#DIV/0!</v>
      </c>
      <c r="X97" s="21" t="e">
        <f t="shared" si="23"/>
        <v>#DIV/0!</v>
      </c>
      <c r="Y97" s="20">
        <f t="shared" si="26"/>
        <v>1618070.53</v>
      </c>
      <c r="Z97" s="22" t="s">
        <v>1</v>
      </c>
    </row>
    <row r="98" spans="1:26" ht="32.25" customHeight="1" x14ac:dyDescent="0.45">
      <c r="A98" s="16">
        <v>4</v>
      </c>
      <c r="B98" s="16">
        <v>7</v>
      </c>
      <c r="C98" s="25" t="s">
        <v>179</v>
      </c>
      <c r="D98" s="25" t="s">
        <v>179</v>
      </c>
      <c r="E98" s="11" t="s">
        <v>30</v>
      </c>
      <c r="F98" s="12">
        <v>1</v>
      </c>
      <c r="G98" s="14">
        <f>+[1]HISTORICOS!N98</f>
        <v>1618070.53</v>
      </c>
      <c r="H98" s="14"/>
      <c r="I98" s="19"/>
      <c r="J98" s="14"/>
      <c r="K98" s="14"/>
      <c r="L98" s="14"/>
      <c r="M98" s="14"/>
      <c r="N98" s="14"/>
      <c r="O98" s="14"/>
      <c r="P98" s="33">
        <v>1754298</v>
      </c>
      <c r="Q98" s="13">
        <f t="shared" si="16"/>
        <v>1618070.53</v>
      </c>
      <c r="R98" s="13">
        <f t="shared" si="17"/>
        <v>1754298</v>
      </c>
      <c r="S98" s="13">
        <f t="shared" si="18"/>
        <v>1686184.27</v>
      </c>
      <c r="T98" s="13">
        <f t="shared" si="19"/>
        <v>1684807.97</v>
      </c>
      <c r="U98" s="13">
        <f t="shared" si="20"/>
        <v>1683432.8</v>
      </c>
      <c r="V98" s="13">
        <f t="shared" si="21"/>
        <v>1686184.27</v>
      </c>
      <c r="W98" s="20" t="e">
        <f t="shared" si="22"/>
        <v>#DIV/0!</v>
      </c>
      <c r="X98" s="21" t="e">
        <f t="shared" si="23"/>
        <v>#DIV/0!</v>
      </c>
      <c r="Y98" s="20">
        <f t="shared" si="26"/>
        <v>1618070.53</v>
      </c>
      <c r="Z98" s="22" t="s">
        <v>1</v>
      </c>
    </row>
    <row r="99" spans="1:26" ht="20.25" x14ac:dyDescent="0.45">
      <c r="A99" s="16">
        <v>5</v>
      </c>
      <c r="B99" s="16">
        <v>7</v>
      </c>
      <c r="C99" s="25" t="s">
        <v>180</v>
      </c>
      <c r="D99" s="25" t="s">
        <v>180</v>
      </c>
      <c r="E99" s="11" t="s">
        <v>30</v>
      </c>
      <c r="F99" s="12">
        <v>1</v>
      </c>
      <c r="G99" s="14">
        <f>+[1]HISTORICOS!N99</f>
        <v>1150260.19</v>
      </c>
      <c r="H99" s="14"/>
      <c r="I99" s="19"/>
      <c r="J99" s="14"/>
      <c r="K99" s="14"/>
      <c r="L99" s="14"/>
      <c r="M99" s="14"/>
      <c r="N99" s="14"/>
      <c r="O99" s="14"/>
      <c r="P99" s="33">
        <v>1072071</v>
      </c>
      <c r="Q99" s="13">
        <f t="shared" si="16"/>
        <v>1072071</v>
      </c>
      <c r="R99" s="13">
        <f t="shared" si="17"/>
        <v>1150260.19</v>
      </c>
      <c r="S99" s="13">
        <f t="shared" si="18"/>
        <v>1111165.6000000001</v>
      </c>
      <c r="T99" s="13">
        <f t="shared" si="19"/>
        <v>1110477.6399999999</v>
      </c>
      <c r="U99" s="13">
        <f t="shared" si="20"/>
        <v>1109790.1100000001</v>
      </c>
      <c r="V99" s="13">
        <f t="shared" si="21"/>
        <v>1111165.6000000001</v>
      </c>
      <c r="W99" s="20" t="e">
        <f t="shared" si="22"/>
        <v>#DIV/0!</v>
      </c>
      <c r="X99" s="21" t="e">
        <f t="shared" si="23"/>
        <v>#DIV/0!</v>
      </c>
      <c r="Y99" s="20">
        <f t="shared" si="26"/>
        <v>1150260.19</v>
      </c>
      <c r="Z99" s="22" t="s">
        <v>1</v>
      </c>
    </row>
    <row r="100" spans="1:26" ht="20.25" x14ac:dyDescent="0.45">
      <c r="A100" s="16">
        <v>6</v>
      </c>
      <c r="B100" s="16">
        <v>7</v>
      </c>
      <c r="C100" s="25" t="s">
        <v>181</v>
      </c>
      <c r="D100" s="25" t="s">
        <v>182</v>
      </c>
      <c r="E100" s="11" t="s">
        <v>30</v>
      </c>
      <c r="F100" s="12">
        <v>1</v>
      </c>
      <c r="G100" s="14">
        <f>+[1]HISTORICOS!N100</f>
        <v>1150260.19</v>
      </c>
      <c r="H100" s="14"/>
      <c r="I100" s="19"/>
      <c r="J100" s="14"/>
      <c r="K100" s="14"/>
      <c r="L100" s="14"/>
      <c r="M100" s="14"/>
      <c r="N100" s="14"/>
      <c r="O100" s="14"/>
      <c r="P100" s="33">
        <v>974610</v>
      </c>
      <c r="Q100" s="13">
        <f t="shared" si="16"/>
        <v>974610</v>
      </c>
      <c r="R100" s="13">
        <f t="shared" si="17"/>
        <v>1150260.19</v>
      </c>
      <c r="S100" s="13">
        <f t="shared" si="18"/>
        <v>1062435.1000000001</v>
      </c>
      <c r="T100" s="13">
        <f t="shared" si="19"/>
        <v>1058798.8899999999</v>
      </c>
      <c r="U100" s="13">
        <f t="shared" si="20"/>
        <v>1055175.1200000001</v>
      </c>
      <c r="V100" s="13">
        <f t="shared" si="21"/>
        <v>1062435.1000000001</v>
      </c>
      <c r="W100" s="20" t="e">
        <f t="shared" si="22"/>
        <v>#DIV/0!</v>
      </c>
      <c r="X100" s="21" t="e">
        <f t="shared" si="23"/>
        <v>#DIV/0!</v>
      </c>
      <c r="Y100" s="20">
        <f t="shared" si="26"/>
        <v>1150260.19</v>
      </c>
      <c r="Z100" s="22" t="s">
        <v>1</v>
      </c>
    </row>
    <row r="101" spans="1:26" ht="20.25" x14ac:dyDescent="0.45">
      <c r="A101" s="16">
        <v>7</v>
      </c>
      <c r="B101" s="16">
        <v>7</v>
      </c>
      <c r="C101" s="25" t="s">
        <v>183</v>
      </c>
      <c r="D101" s="25" t="s">
        <v>183</v>
      </c>
      <c r="E101" s="11" t="s">
        <v>30</v>
      </c>
      <c r="F101" s="12">
        <v>1</v>
      </c>
      <c r="G101" s="14">
        <f>+[1]HISTORICOS!N101</f>
        <v>1150260.19</v>
      </c>
      <c r="H101" s="14"/>
      <c r="I101" s="19"/>
      <c r="J101" s="14"/>
      <c r="K101" s="14"/>
      <c r="L101" s="14"/>
      <c r="M101" s="14"/>
      <c r="N101" s="14"/>
      <c r="O101" s="14"/>
      <c r="P101" s="33">
        <v>974610</v>
      </c>
      <c r="Q101" s="13">
        <f t="shared" si="16"/>
        <v>974610</v>
      </c>
      <c r="R101" s="13">
        <f t="shared" si="17"/>
        <v>1150260.19</v>
      </c>
      <c r="S101" s="13">
        <f t="shared" si="18"/>
        <v>1062435.1000000001</v>
      </c>
      <c r="T101" s="13">
        <f t="shared" si="19"/>
        <v>1058798.8899999999</v>
      </c>
      <c r="U101" s="13">
        <f t="shared" si="20"/>
        <v>1055175.1200000001</v>
      </c>
      <c r="V101" s="13">
        <f t="shared" si="21"/>
        <v>1062435.1000000001</v>
      </c>
      <c r="W101" s="20" t="e">
        <f t="shared" si="22"/>
        <v>#DIV/0!</v>
      </c>
      <c r="X101" s="21" t="e">
        <f t="shared" si="23"/>
        <v>#DIV/0!</v>
      </c>
      <c r="Y101" s="20">
        <f t="shared" si="26"/>
        <v>1150260.19</v>
      </c>
      <c r="Z101" s="22" t="s">
        <v>1</v>
      </c>
    </row>
    <row r="102" spans="1:26" ht="20.25" x14ac:dyDescent="0.45">
      <c r="A102" s="16">
        <v>8</v>
      </c>
      <c r="B102" s="16">
        <v>7</v>
      </c>
      <c r="C102" s="25" t="s">
        <v>184</v>
      </c>
      <c r="D102" s="25" t="s">
        <v>184</v>
      </c>
      <c r="E102" s="11" t="s">
        <v>30</v>
      </c>
      <c r="F102" s="12">
        <v>1</v>
      </c>
      <c r="G102" s="14">
        <f>+[1]HISTORICOS!N102</f>
        <v>1150260.19</v>
      </c>
      <c r="H102" s="14"/>
      <c r="I102" s="19"/>
      <c r="J102" s="14"/>
      <c r="K102" s="14"/>
      <c r="L102" s="14"/>
      <c r="M102" s="14"/>
      <c r="N102" s="14"/>
      <c r="O102" s="14"/>
      <c r="P102" s="33">
        <v>1072071</v>
      </c>
      <c r="Q102" s="13">
        <f t="shared" si="16"/>
        <v>1072071</v>
      </c>
      <c r="R102" s="13">
        <f t="shared" si="17"/>
        <v>1150260.19</v>
      </c>
      <c r="S102" s="13">
        <f t="shared" si="18"/>
        <v>1111165.6000000001</v>
      </c>
      <c r="T102" s="13">
        <f t="shared" si="19"/>
        <v>1110477.6399999999</v>
      </c>
      <c r="U102" s="13">
        <f t="shared" si="20"/>
        <v>1109790.1100000001</v>
      </c>
      <c r="V102" s="13">
        <f t="shared" si="21"/>
        <v>1111165.6000000001</v>
      </c>
      <c r="W102" s="20" t="e">
        <f t="shared" si="22"/>
        <v>#DIV/0!</v>
      </c>
      <c r="X102" s="21" t="e">
        <f t="shared" si="23"/>
        <v>#DIV/0!</v>
      </c>
      <c r="Y102" s="20">
        <f t="shared" si="26"/>
        <v>1150260.19</v>
      </c>
      <c r="Z102" s="22" t="s">
        <v>1</v>
      </c>
    </row>
    <row r="103" spans="1:26" ht="20.25" x14ac:dyDescent="0.45">
      <c r="A103" s="16">
        <v>9</v>
      </c>
      <c r="B103" s="16">
        <v>7</v>
      </c>
      <c r="C103" s="25" t="s">
        <v>185</v>
      </c>
      <c r="D103" s="25" t="s">
        <v>185</v>
      </c>
      <c r="E103" s="11" t="s">
        <v>30</v>
      </c>
      <c r="F103" s="12">
        <v>1</v>
      </c>
      <c r="G103" s="14">
        <f>+[1]HISTORICOS!N103</f>
        <v>1150260.19</v>
      </c>
      <c r="H103" s="14"/>
      <c r="I103" s="19"/>
      <c r="J103" s="14"/>
      <c r="K103" s="14"/>
      <c r="L103" s="14"/>
      <c r="M103" s="14"/>
      <c r="N103" s="14"/>
      <c r="O103" s="14"/>
      <c r="P103" s="33">
        <v>1266993</v>
      </c>
      <c r="Q103" s="13">
        <f t="shared" si="16"/>
        <v>1150260.19</v>
      </c>
      <c r="R103" s="13">
        <f t="shared" si="17"/>
        <v>1266993</v>
      </c>
      <c r="S103" s="13">
        <f t="shared" si="18"/>
        <v>1208626.6000000001</v>
      </c>
      <c r="T103" s="13">
        <f t="shared" si="19"/>
        <v>1207216.47</v>
      </c>
      <c r="U103" s="13">
        <f t="shared" si="20"/>
        <v>1205807.99</v>
      </c>
      <c r="V103" s="13">
        <f t="shared" si="21"/>
        <v>1208626.6000000001</v>
      </c>
      <c r="W103" s="20" t="e">
        <f t="shared" si="22"/>
        <v>#DIV/0!</v>
      </c>
      <c r="X103" s="21" t="e">
        <f t="shared" si="23"/>
        <v>#DIV/0!</v>
      </c>
      <c r="Y103" s="20">
        <f t="shared" si="26"/>
        <v>1150260.19</v>
      </c>
      <c r="Z103" s="22" t="s">
        <v>1</v>
      </c>
    </row>
    <row r="104" spans="1:26" ht="20.25" x14ac:dyDescent="0.45">
      <c r="A104" s="16">
        <v>10</v>
      </c>
      <c r="B104" s="16">
        <v>7</v>
      </c>
      <c r="C104" s="25" t="s">
        <v>186</v>
      </c>
      <c r="D104" s="25" t="s">
        <v>186</v>
      </c>
      <c r="E104" s="11" t="s">
        <v>30</v>
      </c>
      <c r="F104" s="12">
        <v>1</v>
      </c>
      <c r="G104" s="14">
        <f>+[1]HISTORICOS!N104</f>
        <v>1150260.19</v>
      </c>
      <c r="H104" s="14"/>
      <c r="I104" s="19"/>
      <c r="J104" s="14"/>
      <c r="K104" s="14"/>
      <c r="L104" s="14"/>
      <c r="M104" s="14"/>
      <c r="N104" s="14"/>
      <c r="O104" s="14"/>
      <c r="P104" s="33">
        <v>1266993</v>
      </c>
      <c r="Q104" s="13">
        <f t="shared" si="16"/>
        <v>1150260.19</v>
      </c>
      <c r="R104" s="13">
        <f t="shared" si="17"/>
        <v>1266993</v>
      </c>
      <c r="S104" s="13">
        <f t="shared" si="18"/>
        <v>1208626.6000000001</v>
      </c>
      <c r="T104" s="13">
        <f t="shared" si="19"/>
        <v>1207216.47</v>
      </c>
      <c r="U104" s="13">
        <f t="shared" si="20"/>
        <v>1205807.99</v>
      </c>
      <c r="V104" s="13">
        <f t="shared" si="21"/>
        <v>1208626.6000000001</v>
      </c>
      <c r="W104" s="20" t="e">
        <f t="shared" si="22"/>
        <v>#DIV/0!</v>
      </c>
      <c r="X104" s="21" t="e">
        <f t="shared" si="23"/>
        <v>#DIV/0!</v>
      </c>
      <c r="Y104" s="20">
        <f t="shared" si="26"/>
        <v>1150260.19</v>
      </c>
      <c r="Z104" s="22" t="s">
        <v>1</v>
      </c>
    </row>
    <row r="105" spans="1:26" ht="20.25" x14ac:dyDescent="0.45">
      <c r="A105" s="16">
        <v>11</v>
      </c>
      <c r="B105" s="16">
        <v>7</v>
      </c>
      <c r="C105" s="25" t="s">
        <v>187</v>
      </c>
      <c r="D105" s="25" t="s">
        <v>187</v>
      </c>
      <c r="E105" s="11" t="s">
        <v>30</v>
      </c>
      <c r="F105" s="12">
        <v>1</v>
      </c>
      <c r="G105" s="14">
        <f>+[1]HISTORICOS!N105</f>
        <v>3091324.27</v>
      </c>
      <c r="H105" s="14"/>
      <c r="I105" s="19"/>
      <c r="J105" s="14"/>
      <c r="K105" s="14"/>
      <c r="L105" s="14"/>
      <c r="M105" s="14"/>
      <c r="N105" s="14"/>
      <c r="O105" s="14"/>
      <c r="P105" s="33">
        <v>3313674</v>
      </c>
      <c r="Q105" s="13">
        <f t="shared" si="16"/>
        <v>3091324.27</v>
      </c>
      <c r="R105" s="13">
        <f t="shared" si="17"/>
        <v>3313674</v>
      </c>
      <c r="S105" s="13">
        <f t="shared" si="18"/>
        <v>3202499.14</v>
      </c>
      <c r="T105" s="13">
        <f t="shared" si="19"/>
        <v>3200568.83</v>
      </c>
      <c r="U105" s="13">
        <f t="shared" si="20"/>
        <v>3198639.7</v>
      </c>
      <c r="V105" s="13">
        <f t="shared" si="21"/>
        <v>3202499.14</v>
      </c>
      <c r="W105" s="20" t="e">
        <f t="shared" si="22"/>
        <v>#DIV/0!</v>
      </c>
      <c r="X105" s="21" t="e">
        <f t="shared" si="23"/>
        <v>#DIV/0!</v>
      </c>
      <c r="Y105" s="20">
        <f t="shared" si="26"/>
        <v>3091324.27</v>
      </c>
      <c r="Z105" s="22" t="s">
        <v>1</v>
      </c>
    </row>
    <row r="106" spans="1:26" ht="20.25" x14ac:dyDescent="0.45">
      <c r="A106" s="16">
        <v>12</v>
      </c>
      <c r="B106" s="16">
        <v>7</v>
      </c>
      <c r="C106" s="25" t="s">
        <v>188</v>
      </c>
      <c r="D106" s="25" t="s">
        <v>188</v>
      </c>
      <c r="E106" s="11" t="s">
        <v>30</v>
      </c>
      <c r="F106" s="12">
        <v>1</v>
      </c>
      <c r="G106" s="14">
        <f>+[1]HISTORICOS!N106</f>
        <v>3091324.27</v>
      </c>
      <c r="H106" s="14"/>
      <c r="I106" s="19"/>
      <c r="J106" s="14"/>
      <c r="K106" s="14"/>
      <c r="L106" s="14"/>
      <c r="M106" s="14"/>
      <c r="N106" s="14"/>
      <c r="O106" s="14"/>
      <c r="P106" s="33">
        <v>2339064</v>
      </c>
      <c r="Q106" s="13">
        <f t="shared" si="16"/>
        <v>2339064</v>
      </c>
      <c r="R106" s="13">
        <f t="shared" si="17"/>
        <v>3091324.27</v>
      </c>
      <c r="S106" s="13">
        <f t="shared" si="18"/>
        <v>2715194.14</v>
      </c>
      <c r="T106" s="13">
        <f t="shared" si="19"/>
        <v>2689015.68</v>
      </c>
      <c r="U106" s="13">
        <f t="shared" si="20"/>
        <v>2663089.62</v>
      </c>
      <c r="V106" s="13">
        <f t="shared" si="21"/>
        <v>2715194.14</v>
      </c>
      <c r="W106" s="20" t="e">
        <f t="shared" si="22"/>
        <v>#DIV/0!</v>
      </c>
      <c r="X106" s="21" t="e">
        <f t="shared" si="23"/>
        <v>#DIV/0!</v>
      </c>
      <c r="Y106" s="20">
        <f t="shared" si="26"/>
        <v>3091324.27</v>
      </c>
      <c r="Z106" s="22" t="s">
        <v>1</v>
      </c>
    </row>
    <row r="107" spans="1:26" ht="20.25" x14ac:dyDescent="0.45">
      <c r="A107" s="16">
        <v>13</v>
      </c>
      <c r="B107" s="16">
        <v>7</v>
      </c>
      <c r="C107" s="25" t="s">
        <v>189</v>
      </c>
      <c r="D107" s="25" t="s">
        <v>189</v>
      </c>
      <c r="E107" s="11" t="s">
        <v>30</v>
      </c>
      <c r="F107" s="12">
        <v>1</v>
      </c>
      <c r="G107" s="14">
        <f>+[1]HISTORICOS!N107</f>
        <v>3091324.27</v>
      </c>
      <c r="H107" s="14"/>
      <c r="I107" s="19"/>
      <c r="J107" s="14"/>
      <c r="K107" s="14"/>
      <c r="L107" s="14"/>
      <c r="M107" s="14"/>
      <c r="N107" s="14"/>
      <c r="O107" s="14"/>
      <c r="P107" s="33">
        <v>2339064</v>
      </c>
      <c r="Q107" s="13">
        <f t="shared" si="16"/>
        <v>2339064</v>
      </c>
      <c r="R107" s="13">
        <f t="shared" si="17"/>
        <v>3091324.27</v>
      </c>
      <c r="S107" s="13">
        <f t="shared" si="18"/>
        <v>2715194.14</v>
      </c>
      <c r="T107" s="13">
        <f t="shared" si="19"/>
        <v>2689015.68</v>
      </c>
      <c r="U107" s="13">
        <f t="shared" si="20"/>
        <v>2663089.62</v>
      </c>
      <c r="V107" s="13">
        <f t="shared" si="21"/>
        <v>2715194.14</v>
      </c>
      <c r="W107" s="20" t="e">
        <f t="shared" si="22"/>
        <v>#DIV/0!</v>
      </c>
      <c r="X107" s="21" t="e">
        <f t="shared" si="23"/>
        <v>#DIV/0!</v>
      </c>
      <c r="Y107" s="20">
        <f t="shared" si="26"/>
        <v>3091324.27</v>
      </c>
      <c r="Z107" s="22" t="s">
        <v>1</v>
      </c>
    </row>
    <row r="108" spans="1:26" ht="20.25" x14ac:dyDescent="0.45">
      <c r="A108" s="16">
        <v>14</v>
      </c>
      <c r="B108" s="16">
        <v>7</v>
      </c>
      <c r="C108" s="25" t="s">
        <v>190</v>
      </c>
      <c r="D108" s="25" t="s">
        <v>190</v>
      </c>
      <c r="E108" s="11" t="s">
        <v>30</v>
      </c>
      <c r="F108" s="12">
        <v>1</v>
      </c>
      <c r="G108" s="14">
        <f>+[1]HISTORICOS!N108</f>
        <v>3091324.27</v>
      </c>
      <c r="H108" s="14"/>
      <c r="I108" s="19"/>
      <c r="J108" s="14"/>
      <c r="K108" s="14"/>
      <c r="L108" s="14"/>
      <c r="M108" s="14"/>
      <c r="N108" s="14"/>
      <c r="O108" s="14"/>
      <c r="P108" s="33">
        <v>2144142</v>
      </c>
      <c r="Q108" s="13">
        <f t="shared" si="16"/>
        <v>2144142</v>
      </c>
      <c r="R108" s="13">
        <f t="shared" si="17"/>
        <v>3091324.27</v>
      </c>
      <c r="S108" s="13">
        <f t="shared" si="18"/>
        <v>2617733.14</v>
      </c>
      <c r="T108" s="13">
        <f t="shared" si="19"/>
        <v>2574536.5</v>
      </c>
      <c r="U108" s="13">
        <f t="shared" si="20"/>
        <v>2532052.6800000002</v>
      </c>
      <c r="V108" s="13">
        <f t="shared" si="21"/>
        <v>2617733.14</v>
      </c>
      <c r="W108" s="20" t="e">
        <f t="shared" si="22"/>
        <v>#DIV/0!</v>
      </c>
      <c r="X108" s="21" t="e">
        <f t="shared" si="23"/>
        <v>#DIV/0!</v>
      </c>
      <c r="Y108" s="20">
        <f t="shared" si="26"/>
        <v>3091324.27</v>
      </c>
      <c r="Z108" s="22" t="s">
        <v>1</v>
      </c>
    </row>
    <row r="109" spans="1:26" ht="20.25" x14ac:dyDescent="0.45">
      <c r="A109" s="16">
        <v>15</v>
      </c>
      <c r="B109" s="16">
        <v>7</v>
      </c>
      <c r="C109" s="25" t="s">
        <v>191</v>
      </c>
      <c r="D109" s="25" t="s">
        <v>191</v>
      </c>
      <c r="E109" s="11" t="s">
        <v>30</v>
      </c>
      <c r="F109" s="12">
        <v>1</v>
      </c>
      <c r="G109" s="14">
        <f>+[1]HISTORICOS!N109</f>
        <v>2875650.49</v>
      </c>
      <c r="H109" s="14"/>
      <c r="I109" s="19"/>
      <c r="J109" s="14"/>
      <c r="K109" s="14"/>
      <c r="L109" s="14"/>
      <c r="M109" s="14"/>
      <c r="N109" s="14"/>
      <c r="O109" s="14"/>
      <c r="P109" s="33">
        <v>2728908</v>
      </c>
      <c r="Q109" s="13">
        <f t="shared" si="16"/>
        <v>2728908</v>
      </c>
      <c r="R109" s="13">
        <f t="shared" si="17"/>
        <v>2875650.49</v>
      </c>
      <c r="S109" s="13">
        <f t="shared" si="18"/>
        <v>2802279.25</v>
      </c>
      <c r="T109" s="13">
        <f t="shared" si="19"/>
        <v>2801318.55</v>
      </c>
      <c r="U109" s="13">
        <f t="shared" si="20"/>
        <v>2800358.19</v>
      </c>
      <c r="V109" s="13">
        <f t="shared" si="21"/>
        <v>2802279.25</v>
      </c>
      <c r="W109" s="20" t="e">
        <f t="shared" si="22"/>
        <v>#DIV/0!</v>
      </c>
      <c r="X109" s="21" t="e">
        <f t="shared" si="23"/>
        <v>#DIV/0!</v>
      </c>
      <c r="Y109" s="20">
        <f t="shared" si="26"/>
        <v>2875650.49</v>
      </c>
      <c r="Z109" s="22" t="s">
        <v>1</v>
      </c>
    </row>
    <row r="110" spans="1:26" ht="20.25" x14ac:dyDescent="0.45">
      <c r="A110" s="16">
        <v>16</v>
      </c>
      <c r="B110" s="16">
        <v>7</v>
      </c>
      <c r="C110" s="25" t="s">
        <v>192</v>
      </c>
      <c r="D110" s="25" t="s">
        <v>192</v>
      </c>
      <c r="E110" s="11" t="s">
        <v>30</v>
      </c>
      <c r="F110" s="12">
        <v>1</v>
      </c>
      <c r="G110" s="14">
        <f>+[1]HISTORICOS!N110</f>
        <v>2875650.49</v>
      </c>
      <c r="H110" s="14"/>
      <c r="I110" s="19"/>
      <c r="J110" s="14"/>
      <c r="K110" s="14"/>
      <c r="L110" s="14"/>
      <c r="M110" s="14"/>
      <c r="N110" s="14"/>
      <c r="O110" s="14"/>
      <c r="P110" s="33">
        <v>2144142</v>
      </c>
      <c r="Q110" s="13">
        <f t="shared" si="16"/>
        <v>2144142</v>
      </c>
      <c r="R110" s="13">
        <f t="shared" si="17"/>
        <v>2875650.49</v>
      </c>
      <c r="S110" s="13">
        <f t="shared" si="18"/>
        <v>2509896.25</v>
      </c>
      <c r="T110" s="13">
        <f t="shared" si="19"/>
        <v>2483103.5</v>
      </c>
      <c r="U110" s="13">
        <f t="shared" si="20"/>
        <v>2456596.7599999998</v>
      </c>
      <c r="V110" s="13">
        <f t="shared" si="21"/>
        <v>2509896.25</v>
      </c>
      <c r="W110" s="20" t="e">
        <f t="shared" si="22"/>
        <v>#DIV/0!</v>
      </c>
      <c r="X110" s="21" t="e">
        <f t="shared" si="23"/>
        <v>#DIV/0!</v>
      </c>
      <c r="Y110" s="20">
        <f t="shared" si="26"/>
        <v>2875650.49</v>
      </c>
      <c r="Z110" s="22" t="s">
        <v>1</v>
      </c>
    </row>
    <row r="111" spans="1:26" ht="20.25" x14ac:dyDescent="0.45">
      <c r="A111" s="16">
        <v>17</v>
      </c>
      <c r="B111" s="16">
        <v>7</v>
      </c>
      <c r="C111" s="25" t="s">
        <v>193</v>
      </c>
      <c r="D111" s="25" t="s">
        <v>193</v>
      </c>
      <c r="E111" s="11" t="s">
        <v>30</v>
      </c>
      <c r="F111" s="12">
        <v>1</v>
      </c>
      <c r="G111" s="14">
        <f>+[1]HISTORICOS!N111</f>
        <v>1133006.29</v>
      </c>
      <c r="H111" s="14"/>
      <c r="I111" s="19"/>
      <c r="J111" s="14"/>
      <c r="K111" s="14"/>
      <c r="L111" s="14"/>
      <c r="M111" s="14"/>
      <c r="N111" s="14"/>
      <c r="O111" s="14"/>
      <c r="P111" s="33">
        <v>2728908</v>
      </c>
      <c r="Q111" s="13">
        <f t="shared" si="16"/>
        <v>1133006.29</v>
      </c>
      <c r="R111" s="13">
        <f t="shared" si="17"/>
        <v>2728908</v>
      </c>
      <c r="S111" s="13">
        <f t="shared" si="18"/>
        <v>1930957.15</v>
      </c>
      <c r="T111" s="13">
        <f t="shared" si="19"/>
        <v>1758371.39</v>
      </c>
      <c r="U111" s="13">
        <f t="shared" si="20"/>
        <v>1601211.06</v>
      </c>
      <c r="V111" s="13">
        <f t="shared" si="21"/>
        <v>1930957.15</v>
      </c>
      <c r="W111" s="20" t="e">
        <f t="shared" si="22"/>
        <v>#DIV/0!</v>
      </c>
      <c r="X111" s="21" t="e">
        <f t="shared" si="23"/>
        <v>#DIV/0!</v>
      </c>
      <c r="Y111" s="20">
        <f t="shared" si="26"/>
        <v>1133006.29</v>
      </c>
      <c r="Z111" s="22" t="s">
        <v>1</v>
      </c>
    </row>
    <row r="112" spans="1:26" ht="20.25" x14ac:dyDescent="0.45">
      <c r="A112" s="16">
        <v>18</v>
      </c>
      <c r="B112" s="16">
        <v>7</v>
      </c>
      <c r="C112" s="25" t="s">
        <v>194</v>
      </c>
      <c r="D112" s="25" t="s">
        <v>194</v>
      </c>
      <c r="E112" s="11" t="s">
        <v>30</v>
      </c>
      <c r="F112" s="12">
        <v>1</v>
      </c>
      <c r="G112" s="14">
        <f>+[1]HISTORICOS!N112</f>
        <v>1133006.29</v>
      </c>
      <c r="H112" s="14"/>
      <c r="I112" s="19"/>
      <c r="J112" s="14"/>
      <c r="K112" s="14"/>
      <c r="L112" s="14"/>
      <c r="M112" s="14"/>
      <c r="N112" s="14"/>
      <c r="O112" s="14"/>
      <c r="P112" s="33">
        <v>2144142</v>
      </c>
      <c r="Q112" s="13">
        <f t="shared" si="16"/>
        <v>1133006.29</v>
      </c>
      <c r="R112" s="13">
        <f t="shared" si="17"/>
        <v>2144142</v>
      </c>
      <c r="S112" s="13">
        <f t="shared" si="18"/>
        <v>1638574.15</v>
      </c>
      <c r="T112" s="13">
        <f t="shared" si="19"/>
        <v>1558629.65</v>
      </c>
      <c r="U112" s="13">
        <f t="shared" si="20"/>
        <v>1482585.56</v>
      </c>
      <c r="V112" s="13">
        <f t="shared" si="21"/>
        <v>1638574.15</v>
      </c>
      <c r="W112" s="20" t="e">
        <f t="shared" si="22"/>
        <v>#DIV/0!</v>
      </c>
      <c r="X112" s="21" t="e">
        <f t="shared" si="23"/>
        <v>#DIV/0!</v>
      </c>
      <c r="Y112" s="20">
        <f t="shared" si="26"/>
        <v>1133006.29</v>
      </c>
      <c r="Z112" s="22" t="s">
        <v>1</v>
      </c>
    </row>
    <row r="113" spans="1:26" ht="20.25" x14ac:dyDescent="0.45">
      <c r="A113" s="16">
        <v>19</v>
      </c>
      <c r="B113" s="16">
        <v>7</v>
      </c>
      <c r="C113" s="25" t="s">
        <v>195</v>
      </c>
      <c r="D113" s="25" t="s">
        <v>195</v>
      </c>
      <c r="E113" s="11" t="s">
        <v>30</v>
      </c>
      <c r="F113" s="12">
        <v>1</v>
      </c>
      <c r="G113" s="14">
        <f>+[1]HISTORICOS!N113</f>
        <v>1133006.29</v>
      </c>
      <c r="H113" s="14"/>
      <c r="I113" s="19"/>
      <c r="J113" s="14"/>
      <c r="K113" s="14"/>
      <c r="L113" s="14"/>
      <c r="M113" s="14"/>
      <c r="N113" s="14"/>
      <c r="O113" s="14"/>
      <c r="P113" s="33">
        <v>3313674</v>
      </c>
      <c r="Q113" s="13">
        <f t="shared" si="16"/>
        <v>1133006.29</v>
      </c>
      <c r="R113" s="13">
        <f t="shared" si="17"/>
        <v>3313674</v>
      </c>
      <c r="S113" s="13">
        <f t="shared" si="18"/>
        <v>2223340.15</v>
      </c>
      <c r="T113" s="13">
        <f t="shared" si="19"/>
        <v>1937630.89</v>
      </c>
      <c r="U113" s="13">
        <f t="shared" si="20"/>
        <v>1688636.57</v>
      </c>
      <c r="V113" s="13">
        <f t="shared" si="21"/>
        <v>2223340.15</v>
      </c>
      <c r="W113" s="20" t="e">
        <f t="shared" si="22"/>
        <v>#DIV/0!</v>
      </c>
      <c r="X113" s="21" t="e">
        <f t="shared" si="23"/>
        <v>#DIV/0!</v>
      </c>
      <c r="Y113" s="20">
        <f t="shared" si="26"/>
        <v>1133006.29</v>
      </c>
      <c r="Z113" s="22" t="s">
        <v>1</v>
      </c>
    </row>
    <row r="114" spans="1:26" x14ac:dyDescent="0.45">
      <c r="A114" s="16">
        <v>20</v>
      </c>
      <c r="B114" s="16">
        <v>7</v>
      </c>
      <c r="C114" s="25" t="s">
        <v>196</v>
      </c>
      <c r="D114" s="25" t="s">
        <v>196</v>
      </c>
      <c r="E114" s="11" t="s">
        <v>30</v>
      </c>
      <c r="F114" s="12">
        <v>1</v>
      </c>
      <c r="G114" s="14">
        <f>+[1]HISTORICOS!N114</f>
        <v>2973322.31</v>
      </c>
      <c r="H114" s="14"/>
      <c r="I114" s="19"/>
      <c r="J114" s="14"/>
      <c r="K114" s="14"/>
      <c r="L114" s="14"/>
      <c r="M114" s="14"/>
      <c r="N114" s="14"/>
      <c r="O114" s="14"/>
      <c r="P114" s="33">
        <v>2144142</v>
      </c>
      <c r="Q114" s="13">
        <f t="shared" si="16"/>
        <v>2144142</v>
      </c>
      <c r="R114" s="13">
        <f t="shared" si="17"/>
        <v>2973322.31</v>
      </c>
      <c r="S114" s="13">
        <f t="shared" si="18"/>
        <v>2558732.16</v>
      </c>
      <c r="T114" s="13">
        <f t="shared" si="19"/>
        <v>2524920.84</v>
      </c>
      <c r="U114" s="13">
        <f t="shared" si="20"/>
        <v>2491556.31</v>
      </c>
      <c r="V114" s="13">
        <f t="shared" si="21"/>
        <v>2558732.16</v>
      </c>
      <c r="W114" s="20" t="e">
        <f t="shared" si="22"/>
        <v>#DIV/0!</v>
      </c>
      <c r="X114" s="21" t="e">
        <f t="shared" si="23"/>
        <v>#DIV/0!</v>
      </c>
      <c r="Y114" s="20">
        <f t="shared" si="26"/>
        <v>2973322.31</v>
      </c>
      <c r="Z114" s="22" t="s">
        <v>1</v>
      </c>
    </row>
    <row r="115" spans="1:26" x14ac:dyDescent="0.45">
      <c r="A115" s="16">
        <v>21</v>
      </c>
      <c r="B115" s="16">
        <v>7</v>
      </c>
      <c r="C115" s="25" t="s">
        <v>197</v>
      </c>
      <c r="D115" s="25" t="s">
        <v>197</v>
      </c>
      <c r="E115" s="11" t="s">
        <v>30</v>
      </c>
      <c r="F115" s="12">
        <v>1</v>
      </c>
      <c r="G115" s="14">
        <f>+[1]HISTORICOS!N115</f>
        <v>2973322.31</v>
      </c>
      <c r="H115" s="14"/>
      <c r="I115" s="19"/>
      <c r="J115" s="14"/>
      <c r="K115" s="14"/>
      <c r="L115" s="14"/>
      <c r="M115" s="14"/>
      <c r="N115" s="14"/>
      <c r="O115" s="14"/>
      <c r="P115" s="33">
        <v>2339064</v>
      </c>
      <c r="Q115" s="13">
        <f t="shared" si="16"/>
        <v>2339064</v>
      </c>
      <c r="R115" s="13">
        <f t="shared" si="17"/>
        <v>2973322.31</v>
      </c>
      <c r="S115" s="13">
        <f t="shared" si="18"/>
        <v>2656193.16</v>
      </c>
      <c r="T115" s="13">
        <f t="shared" si="19"/>
        <v>2637193.81</v>
      </c>
      <c r="U115" s="13">
        <f t="shared" si="20"/>
        <v>2618330.36</v>
      </c>
      <c r="V115" s="13">
        <f t="shared" si="21"/>
        <v>2656193.16</v>
      </c>
      <c r="W115" s="20" t="e">
        <f t="shared" si="22"/>
        <v>#DIV/0!</v>
      </c>
      <c r="X115" s="21" t="e">
        <f t="shared" si="23"/>
        <v>#DIV/0!</v>
      </c>
      <c r="Y115" s="20">
        <f t="shared" si="26"/>
        <v>2973322.31</v>
      </c>
      <c r="Z115" s="22" t="s">
        <v>1</v>
      </c>
    </row>
    <row r="116" spans="1:26" x14ac:dyDescent="0.45">
      <c r="A116" s="16">
        <v>22</v>
      </c>
      <c r="B116" s="16">
        <v>7</v>
      </c>
      <c r="C116" s="25" t="s">
        <v>198</v>
      </c>
      <c r="D116" s="25" t="s">
        <v>198</v>
      </c>
      <c r="E116" s="11" t="s">
        <v>30</v>
      </c>
      <c r="F116" s="12">
        <v>1</v>
      </c>
      <c r="G116" s="14">
        <f>+[1]HISTORICOS!N116</f>
        <v>2973322.31</v>
      </c>
      <c r="H116" s="14"/>
      <c r="I116" s="19"/>
      <c r="J116" s="14"/>
      <c r="K116" s="14"/>
      <c r="L116" s="14"/>
      <c r="M116" s="14"/>
      <c r="N116" s="14"/>
      <c r="O116" s="14"/>
      <c r="P116" s="33">
        <v>2728908</v>
      </c>
      <c r="Q116" s="13">
        <f t="shared" si="16"/>
        <v>2728908</v>
      </c>
      <c r="R116" s="13">
        <f t="shared" si="17"/>
        <v>2973322.31</v>
      </c>
      <c r="S116" s="13">
        <f t="shared" si="18"/>
        <v>2851115.16</v>
      </c>
      <c r="T116" s="13">
        <f t="shared" si="19"/>
        <v>2848494.87</v>
      </c>
      <c r="U116" s="13">
        <f t="shared" si="20"/>
        <v>2845877</v>
      </c>
      <c r="V116" s="13">
        <f t="shared" si="21"/>
        <v>2851115.16</v>
      </c>
      <c r="W116" s="20" t="e">
        <f t="shared" si="22"/>
        <v>#DIV/0!</v>
      </c>
      <c r="X116" s="21" t="e">
        <f t="shared" si="23"/>
        <v>#DIV/0!</v>
      </c>
      <c r="Y116" s="20">
        <f t="shared" si="26"/>
        <v>2973322.31</v>
      </c>
      <c r="Z116" s="22" t="s">
        <v>1</v>
      </c>
    </row>
    <row r="117" spans="1:26" x14ac:dyDescent="0.45">
      <c r="A117" s="16">
        <v>23</v>
      </c>
      <c r="B117" s="16">
        <v>7</v>
      </c>
      <c r="C117" s="25" t="s">
        <v>199</v>
      </c>
      <c r="D117" s="25" t="s">
        <v>199</v>
      </c>
      <c r="E117" s="11" t="s">
        <v>30</v>
      </c>
      <c r="F117" s="12">
        <v>1</v>
      </c>
      <c r="G117" s="14">
        <f>+[1]HISTORICOS!N117</f>
        <v>2973322.31</v>
      </c>
      <c r="H117" s="14"/>
      <c r="I117" s="19"/>
      <c r="J117" s="14"/>
      <c r="K117" s="14"/>
      <c r="L117" s="14"/>
      <c r="M117" s="14"/>
      <c r="N117" s="14"/>
      <c r="O117" s="14"/>
      <c r="P117" s="33">
        <v>3313674</v>
      </c>
      <c r="Q117" s="13">
        <f t="shared" si="16"/>
        <v>2973322.31</v>
      </c>
      <c r="R117" s="13">
        <f t="shared" si="17"/>
        <v>3313674</v>
      </c>
      <c r="S117" s="13">
        <f t="shared" si="18"/>
        <v>3143498.16</v>
      </c>
      <c r="T117" s="13">
        <f t="shared" si="19"/>
        <v>3138888.47</v>
      </c>
      <c r="U117" s="13">
        <f t="shared" si="20"/>
        <v>3134285.55</v>
      </c>
      <c r="V117" s="13">
        <f t="shared" si="21"/>
        <v>3143498.16</v>
      </c>
      <c r="W117" s="20" t="e">
        <f t="shared" si="22"/>
        <v>#DIV/0!</v>
      </c>
      <c r="X117" s="21" t="e">
        <f t="shared" si="23"/>
        <v>#DIV/0!</v>
      </c>
      <c r="Y117" s="20">
        <f t="shared" si="26"/>
        <v>2973322.31</v>
      </c>
      <c r="Z117" s="22" t="s">
        <v>1</v>
      </c>
    </row>
    <row r="118" spans="1:26" ht="20.25" x14ac:dyDescent="0.45">
      <c r="A118" s="16">
        <v>24</v>
      </c>
      <c r="B118" s="16">
        <v>7</v>
      </c>
      <c r="C118" s="25" t="s">
        <v>200</v>
      </c>
      <c r="D118" s="25" t="s">
        <v>200</v>
      </c>
      <c r="E118" s="11" t="s">
        <v>30</v>
      </c>
      <c r="F118" s="12">
        <v>1</v>
      </c>
      <c r="G118" s="14">
        <f>+[1]HISTORICOS!N118</f>
        <v>186917.28</v>
      </c>
      <c r="H118" s="14"/>
      <c r="I118" s="19"/>
      <c r="J118" s="14"/>
      <c r="K118" s="14"/>
      <c r="L118" s="14"/>
      <c r="M118" s="14"/>
      <c r="N118" s="14"/>
      <c r="O118" s="14"/>
      <c r="P118" s="33">
        <v>2142000</v>
      </c>
      <c r="Q118" s="13">
        <f t="shared" si="16"/>
        <v>186917.28</v>
      </c>
      <c r="R118" s="13">
        <f t="shared" si="17"/>
        <v>2142000</v>
      </c>
      <c r="S118" s="13">
        <f t="shared" si="18"/>
        <v>1164458.6399999999</v>
      </c>
      <c r="T118" s="13">
        <f t="shared" si="19"/>
        <v>632753.36</v>
      </c>
      <c r="U118" s="13">
        <f t="shared" si="20"/>
        <v>343830.86</v>
      </c>
      <c r="V118" s="13">
        <f t="shared" si="21"/>
        <v>1164458.6399999999</v>
      </c>
      <c r="W118" s="20" t="e">
        <f t="shared" si="22"/>
        <v>#DIV/0!</v>
      </c>
      <c r="X118" s="21" t="e">
        <f t="shared" si="23"/>
        <v>#DIV/0!</v>
      </c>
      <c r="Y118" s="20">
        <f t="shared" si="26"/>
        <v>186917.28</v>
      </c>
      <c r="Z118" s="22" t="s">
        <v>1</v>
      </c>
    </row>
    <row r="119" spans="1:26" ht="20.25" x14ac:dyDescent="0.45">
      <c r="A119" s="16">
        <v>25</v>
      </c>
      <c r="B119" s="16">
        <v>7</v>
      </c>
      <c r="C119" s="25" t="s">
        <v>201</v>
      </c>
      <c r="D119" s="25" t="s">
        <v>201</v>
      </c>
      <c r="E119" s="11" t="s">
        <v>30</v>
      </c>
      <c r="F119" s="12">
        <v>1</v>
      </c>
      <c r="G119" s="14">
        <f>+[1]HISTORICOS!N119</f>
        <v>460104.08</v>
      </c>
      <c r="H119" s="14"/>
      <c r="I119" s="19"/>
      <c r="J119" s="14"/>
      <c r="K119" s="14"/>
      <c r="L119" s="14"/>
      <c r="M119" s="14"/>
      <c r="N119" s="14"/>
      <c r="O119" s="14"/>
      <c r="P119" s="33">
        <v>2142000</v>
      </c>
      <c r="Q119" s="13">
        <f t="shared" si="16"/>
        <v>460104.08</v>
      </c>
      <c r="R119" s="13">
        <f t="shared" si="17"/>
        <v>2142000</v>
      </c>
      <c r="S119" s="13">
        <f t="shared" si="18"/>
        <v>1301052.04</v>
      </c>
      <c r="T119" s="13">
        <f t="shared" si="19"/>
        <v>992745.15</v>
      </c>
      <c r="U119" s="13">
        <f t="shared" si="20"/>
        <v>757496.94</v>
      </c>
      <c r="V119" s="13">
        <f t="shared" si="21"/>
        <v>1301052.04</v>
      </c>
      <c r="W119" s="20" t="e">
        <f t="shared" si="22"/>
        <v>#DIV/0!</v>
      </c>
      <c r="X119" s="21" t="e">
        <f t="shared" si="23"/>
        <v>#DIV/0!</v>
      </c>
      <c r="Y119" s="20">
        <f t="shared" si="26"/>
        <v>460104.08</v>
      </c>
      <c r="Z119" s="22" t="s">
        <v>1</v>
      </c>
    </row>
    <row r="120" spans="1:26" ht="20.25" x14ac:dyDescent="0.45">
      <c r="A120" s="16">
        <v>26</v>
      </c>
      <c r="B120" s="16">
        <v>7</v>
      </c>
      <c r="C120" s="25" t="s">
        <v>202</v>
      </c>
      <c r="D120" s="25" t="s">
        <v>202</v>
      </c>
      <c r="E120" s="11" t="s">
        <v>30</v>
      </c>
      <c r="F120" s="12">
        <v>1</v>
      </c>
      <c r="G120" s="14">
        <f>+[1]HISTORICOS!N120</f>
        <v>460104.08</v>
      </c>
      <c r="H120" s="14"/>
      <c r="I120" s="19"/>
      <c r="J120" s="14"/>
      <c r="K120" s="14"/>
      <c r="L120" s="14"/>
      <c r="M120" s="14"/>
      <c r="N120" s="14"/>
      <c r="O120" s="14"/>
      <c r="P120" s="33">
        <v>2142000</v>
      </c>
      <c r="Q120" s="13">
        <f t="shared" si="16"/>
        <v>460104.08</v>
      </c>
      <c r="R120" s="13">
        <f t="shared" si="17"/>
        <v>2142000</v>
      </c>
      <c r="S120" s="13">
        <f t="shared" si="18"/>
        <v>1301052.04</v>
      </c>
      <c r="T120" s="13">
        <f t="shared" si="19"/>
        <v>992745.15</v>
      </c>
      <c r="U120" s="13">
        <f t="shared" si="20"/>
        <v>757496.94</v>
      </c>
      <c r="V120" s="13">
        <f t="shared" si="21"/>
        <v>1301052.04</v>
      </c>
      <c r="W120" s="20" t="e">
        <f t="shared" si="22"/>
        <v>#DIV/0!</v>
      </c>
      <c r="X120" s="21" t="e">
        <f t="shared" si="23"/>
        <v>#DIV/0!</v>
      </c>
      <c r="Y120" s="20">
        <f t="shared" si="26"/>
        <v>460104.08</v>
      </c>
      <c r="Z120" s="22" t="s">
        <v>1</v>
      </c>
    </row>
    <row r="121" spans="1:26" ht="20.25" x14ac:dyDescent="0.45">
      <c r="A121" s="16">
        <v>27</v>
      </c>
      <c r="B121" s="16">
        <v>7</v>
      </c>
      <c r="C121" s="25" t="s">
        <v>203</v>
      </c>
      <c r="D121" s="25" t="s">
        <v>203</v>
      </c>
      <c r="E121" s="11" t="s">
        <v>30</v>
      </c>
      <c r="F121" s="12">
        <v>1</v>
      </c>
      <c r="G121" s="14">
        <f>+[1]HISTORICOS!N121</f>
        <v>1437825.24</v>
      </c>
      <c r="H121" s="14"/>
      <c r="I121" s="19"/>
      <c r="J121" s="14"/>
      <c r="K121" s="14"/>
      <c r="L121" s="14"/>
      <c r="M121" s="14"/>
      <c r="N121" s="14"/>
      <c r="O121" s="14"/>
      <c r="P121" s="33">
        <v>1949220</v>
      </c>
      <c r="Q121" s="13">
        <f t="shared" si="16"/>
        <v>1437825.24</v>
      </c>
      <c r="R121" s="13">
        <f t="shared" si="17"/>
        <v>1949220</v>
      </c>
      <c r="S121" s="13">
        <f t="shared" si="18"/>
        <v>1693522.62</v>
      </c>
      <c r="T121" s="13">
        <f t="shared" si="19"/>
        <v>1674108.04</v>
      </c>
      <c r="U121" s="13">
        <f t="shared" si="20"/>
        <v>1654916.02</v>
      </c>
      <c r="V121" s="13">
        <f t="shared" si="21"/>
        <v>1693522.62</v>
      </c>
      <c r="W121" s="20" t="e">
        <f t="shared" si="22"/>
        <v>#DIV/0!</v>
      </c>
      <c r="X121" s="21" t="e">
        <f t="shared" si="23"/>
        <v>#DIV/0!</v>
      </c>
      <c r="Y121" s="20">
        <f t="shared" si="26"/>
        <v>1437825.24</v>
      </c>
      <c r="Z121" s="22" t="s">
        <v>1</v>
      </c>
    </row>
    <row r="122" spans="1:26" ht="20.25" x14ac:dyDescent="0.45">
      <c r="A122" s="16">
        <v>28</v>
      </c>
      <c r="B122" s="16">
        <v>7</v>
      </c>
      <c r="C122" s="25" t="s">
        <v>204</v>
      </c>
      <c r="D122" s="25" t="s">
        <v>204</v>
      </c>
      <c r="E122" s="11" t="s">
        <v>30</v>
      </c>
      <c r="F122" s="12">
        <v>1</v>
      </c>
      <c r="G122" s="14">
        <f>+[1]HISTORICOS!N122</f>
        <v>1437825.24</v>
      </c>
      <c r="H122" s="14"/>
      <c r="I122" s="19"/>
      <c r="J122" s="14"/>
      <c r="K122" s="14"/>
      <c r="L122" s="14"/>
      <c r="M122" s="14"/>
      <c r="N122" s="14"/>
      <c r="O122" s="14"/>
      <c r="P122" s="33">
        <v>1949220</v>
      </c>
      <c r="Q122" s="13">
        <f t="shared" si="16"/>
        <v>1437825.24</v>
      </c>
      <c r="R122" s="13">
        <f t="shared" si="17"/>
        <v>1949220</v>
      </c>
      <c r="S122" s="13">
        <f t="shared" si="18"/>
        <v>1693522.62</v>
      </c>
      <c r="T122" s="13">
        <f t="shared" si="19"/>
        <v>1674108.04</v>
      </c>
      <c r="U122" s="13">
        <f t="shared" si="20"/>
        <v>1654916.02</v>
      </c>
      <c r="V122" s="13">
        <f t="shared" si="21"/>
        <v>1693522.62</v>
      </c>
      <c r="W122" s="20" t="e">
        <f t="shared" si="22"/>
        <v>#DIV/0!</v>
      </c>
      <c r="X122" s="21" t="e">
        <f t="shared" si="23"/>
        <v>#DIV/0!</v>
      </c>
      <c r="Y122" s="20">
        <f t="shared" si="26"/>
        <v>1437825.24</v>
      </c>
      <c r="Z122" s="22" t="s">
        <v>1</v>
      </c>
    </row>
    <row r="123" spans="1:26" ht="20.25" x14ac:dyDescent="0.45">
      <c r="A123" s="16">
        <v>29</v>
      </c>
      <c r="B123" s="16">
        <v>7</v>
      </c>
      <c r="C123" s="25" t="s">
        <v>205</v>
      </c>
      <c r="D123" s="25" t="s">
        <v>205</v>
      </c>
      <c r="E123" s="11" t="s">
        <v>30</v>
      </c>
      <c r="F123" s="12">
        <v>1</v>
      </c>
      <c r="G123" s="14">
        <f>+[1]HISTORICOS!N123</f>
        <v>1437825.24</v>
      </c>
      <c r="H123" s="14"/>
      <c r="I123" s="19"/>
      <c r="J123" s="14"/>
      <c r="K123" s="14"/>
      <c r="L123" s="14"/>
      <c r="M123" s="14"/>
      <c r="N123" s="14"/>
      <c r="O123" s="14"/>
      <c r="P123" s="33">
        <v>1949220</v>
      </c>
      <c r="Q123" s="13">
        <f t="shared" si="16"/>
        <v>1437825.24</v>
      </c>
      <c r="R123" s="13">
        <f t="shared" si="17"/>
        <v>1949220</v>
      </c>
      <c r="S123" s="13">
        <f t="shared" si="18"/>
        <v>1693522.62</v>
      </c>
      <c r="T123" s="13">
        <f t="shared" si="19"/>
        <v>1674108.04</v>
      </c>
      <c r="U123" s="13">
        <f t="shared" si="20"/>
        <v>1654916.02</v>
      </c>
      <c r="V123" s="13">
        <f t="shared" si="21"/>
        <v>1693522.62</v>
      </c>
      <c r="W123" s="20" t="e">
        <f t="shared" si="22"/>
        <v>#DIV/0!</v>
      </c>
      <c r="X123" s="21" t="e">
        <f t="shared" si="23"/>
        <v>#DIV/0!</v>
      </c>
      <c r="Y123" s="20">
        <f t="shared" si="26"/>
        <v>1437825.24</v>
      </c>
      <c r="Z123" s="22" t="s">
        <v>1</v>
      </c>
    </row>
    <row r="124" spans="1:26" x14ac:dyDescent="0.45">
      <c r="A124" s="16">
        <v>30</v>
      </c>
      <c r="B124" s="16">
        <v>7</v>
      </c>
      <c r="C124" s="25" t="s">
        <v>206</v>
      </c>
      <c r="D124" s="25" t="s">
        <v>206</v>
      </c>
      <c r="E124" s="11" t="s">
        <v>30</v>
      </c>
      <c r="F124" s="12">
        <v>1</v>
      </c>
      <c r="G124" s="14">
        <f>+[1]HISTORICOS!N124</f>
        <v>4025910.68</v>
      </c>
      <c r="H124" s="14"/>
      <c r="I124" s="19"/>
      <c r="J124" s="14"/>
      <c r="K124" s="14"/>
      <c r="L124" s="14"/>
      <c r="M124" s="14"/>
      <c r="N124" s="14"/>
      <c r="O124" s="14"/>
      <c r="P124" s="33">
        <v>14431725</v>
      </c>
      <c r="Q124" s="13">
        <f t="shared" si="16"/>
        <v>4025910.68</v>
      </c>
      <c r="R124" s="13">
        <f t="shared" si="17"/>
        <v>14431725</v>
      </c>
      <c r="S124" s="13">
        <f t="shared" si="18"/>
        <v>9228817.8399999999</v>
      </c>
      <c r="T124" s="13">
        <f t="shared" si="19"/>
        <v>7622390.4299999997</v>
      </c>
      <c r="U124" s="13">
        <f t="shared" si="20"/>
        <v>6295588.0999999996</v>
      </c>
      <c r="V124" s="13">
        <f t="shared" si="21"/>
        <v>9228817.8399999999</v>
      </c>
      <c r="W124" s="20" t="e">
        <f t="shared" si="22"/>
        <v>#DIV/0!</v>
      </c>
      <c r="X124" s="21" t="e">
        <f t="shared" si="23"/>
        <v>#DIV/0!</v>
      </c>
      <c r="Y124" s="20">
        <f t="shared" si="26"/>
        <v>4025910.68</v>
      </c>
      <c r="Z124" s="22" t="s">
        <v>1</v>
      </c>
    </row>
    <row r="125" spans="1:26" x14ac:dyDescent="0.45">
      <c r="A125" s="16">
        <v>31</v>
      </c>
      <c r="B125" s="16">
        <v>7</v>
      </c>
      <c r="C125" s="25" t="s">
        <v>207</v>
      </c>
      <c r="D125" s="25" t="s">
        <v>207</v>
      </c>
      <c r="E125" s="11" t="s">
        <v>30</v>
      </c>
      <c r="F125" s="12">
        <v>1</v>
      </c>
      <c r="G125" s="14">
        <f>+[1]HISTORICOS!N125</f>
        <v>4025910.68</v>
      </c>
      <c r="H125" s="14"/>
      <c r="I125" s="19"/>
      <c r="J125" s="14"/>
      <c r="K125" s="14"/>
      <c r="L125" s="14"/>
      <c r="M125" s="14"/>
      <c r="N125" s="14"/>
      <c r="O125" s="14"/>
      <c r="P125" s="33">
        <v>14431725</v>
      </c>
      <c r="Q125" s="13">
        <f t="shared" si="16"/>
        <v>4025910.68</v>
      </c>
      <c r="R125" s="13">
        <f t="shared" si="17"/>
        <v>14431725</v>
      </c>
      <c r="S125" s="13">
        <f t="shared" si="18"/>
        <v>9228817.8399999999</v>
      </c>
      <c r="T125" s="13">
        <f t="shared" si="19"/>
        <v>7622390.4299999997</v>
      </c>
      <c r="U125" s="13">
        <f t="shared" si="20"/>
        <v>6295588.0999999996</v>
      </c>
      <c r="V125" s="13">
        <f t="shared" si="21"/>
        <v>9228817.8399999999</v>
      </c>
      <c r="W125" s="20" t="e">
        <f t="shared" si="22"/>
        <v>#DIV/0!</v>
      </c>
      <c r="X125" s="21" t="e">
        <f t="shared" si="23"/>
        <v>#DIV/0!</v>
      </c>
      <c r="Y125" s="20">
        <f t="shared" si="26"/>
        <v>4025910.68</v>
      </c>
      <c r="Z125" s="22" t="s">
        <v>1</v>
      </c>
    </row>
    <row r="126" spans="1:26" x14ac:dyDescent="0.45">
      <c r="A126" s="16">
        <v>32</v>
      </c>
      <c r="B126" s="16">
        <v>7</v>
      </c>
      <c r="C126" s="25" t="s">
        <v>208</v>
      </c>
      <c r="D126" s="25" t="s">
        <v>208</v>
      </c>
      <c r="E126" s="11" t="s">
        <v>30</v>
      </c>
      <c r="F126" s="12">
        <v>1</v>
      </c>
      <c r="G126" s="14">
        <f>+[1]HISTORICOS!N126</f>
        <v>4025910.68</v>
      </c>
      <c r="H126" s="14"/>
      <c r="I126" s="19"/>
      <c r="J126" s="14"/>
      <c r="K126" s="14"/>
      <c r="L126" s="14"/>
      <c r="M126" s="14"/>
      <c r="N126" s="14"/>
      <c r="O126" s="14"/>
      <c r="P126" s="33">
        <v>14431725</v>
      </c>
      <c r="Q126" s="13">
        <f t="shared" si="16"/>
        <v>4025910.68</v>
      </c>
      <c r="R126" s="13">
        <f t="shared" si="17"/>
        <v>14431725</v>
      </c>
      <c r="S126" s="13">
        <f t="shared" si="18"/>
        <v>9228817.8399999999</v>
      </c>
      <c r="T126" s="13">
        <f t="shared" si="19"/>
        <v>7622390.4299999997</v>
      </c>
      <c r="U126" s="13">
        <f t="shared" si="20"/>
        <v>6295588.0999999996</v>
      </c>
      <c r="V126" s="13">
        <f t="shared" si="21"/>
        <v>9228817.8399999999</v>
      </c>
      <c r="W126" s="20" t="e">
        <f t="shared" si="22"/>
        <v>#DIV/0!</v>
      </c>
      <c r="X126" s="21" t="e">
        <f t="shared" si="23"/>
        <v>#DIV/0!</v>
      </c>
      <c r="Y126" s="20">
        <f t="shared" si="26"/>
        <v>4025910.68</v>
      </c>
      <c r="Z126" s="22" t="s">
        <v>1</v>
      </c>
    </row>
    <row r="127" spans="1:26" ht="20.25" x14ac:dyDescent="0.45">
      <c r="A127" s="16">
        <v>33</v>
      </c>
      <c r="B127" s="16">
        <v>7</v>
      </c>
      <c r="C127" s="25" t="s">
        <v>209</v>
      </c>
      <c r="D127" s="25" t="s">
        <v>209</v>
      </c>
      <c r="E127" s="11" t="s">
        <v>30</v>
      </c>
      <c r="F127" s="12">
        <v>1</v>
      </c>
      <c r="G127" s="14">
        <f>+[1]HISTORICOS!N127</f>
        <v>1581607.77</v>
      </c>
      <c r="H127" s="14"/>
      <c r="I127" s="19"/>
      <c r="J127" s="14"/>
      <c r="K127" s="14"/>
      <c r="L127" s="14"/>
      <c r="M127" s="14"/>
      <c r="N127" s="14"/>
      <c r="O127" s="14"/>
      <c r="P127" s="33">
        <v>1309000</v>
      </c>
      <c r="Q127" s="13">
        <f t="shared" si="16"/>
        <v>1309000</v>
      </c>
      <c r="R127" s="13">
        <f t="shared" si="17"/>
        <v>1581607.77</v>
      </c>
      <c r="S127" s="13">
        <f t="shared" si="18"/>
        <v>1445303.89</v>
      </c>
      <c r="T127" s="13">
        <f t="shared" si="19"/>
        <v>1438862.25</v>
      </c>
      <c r="U127" s="13">
        <f t="shared" si="20"/>
        <v>1432449.32</v>
      </c>
      <c r="V127" s="13">
        <f t="shared" si="21"/>
        <v>1445303.89</v>
      </c>
      <c r="W127" s="20" t="e">
        <f t="shared" si="22"/>
        <v>#DIV/0!</v>
      </c>
      <c r="X127" s="21" t="e">
        <f t="shared" si="23"/>
        <v>#DIV/0!</v>
      </c>
      <c r="Y127" s="20">
        <f t="shared" si="26"/>
        <v>1581607.77</v>
      </c>
      <c r="Z127" s="22" t="s">
        <v>1</v>
      </c>
    </row>
    <row r="128" spans="1:26" ht="20.25" x14ac:dyDescent="0.45">
      <c r="A128" s="16">
        <v>34</v>
      </c>
      <c r="B128" s="16">
        <v>7</v>
      </c>
      <c r="C128" s="25" t="s">
        <v>210</v>
      </c>
      <c r="D128" s="25" t="s">
        <v>211</v>
      </c>
      <c r="E128" s="11" t="s">
        <v>30</v>
      </c>
      <c r="F128" s="12">
        <v>1</v>
      </c>
      <c r="G128" s="14">
        <f>+[1]HISTORICOS!N128</f>
        <v>1581607.77</v>
      </c>
      <c r="H128" s="14"/>
      <c r="I128" s="19"/>
      <c r="J128" s="14"/>
      <c r="K128" s="14"/>
      <c r="L128" s="14"/>
      <c r="M128" s="14"/>
      <c r="N128" s="14"/>
      <c r="O128" s="14"/>
      <c r="P128" s="33">
        <v>1011500</v>
      </c>
      <c r="Q128" s="13">
        <f t="shared" si="16"/>
        <v>1011500</v>
      </c>
      <c r="R128" s="13">
        <f t="shared" si="17"/>
        <v>1581607.77</v>
      </c>
      <c r="S128" s="13">
        <f t="shared" si="18"/>
        <v>1296553.8899999999</v>
      </c>
      <c r="T128" s="13">
        <f t="shared" si="19"/>
        <v>1264830.53</v>
      </c>
      <c r="U128" s="13">
        <f t="shared" si="20"/>
        <v>1233883.3600000001</v>
      </c>
      <c r="V128" s="13">
        <f t="shared" si="21"/>
        <v>1296553.8899999999</v>
      </c>
      <c r="W128" s="20" t="e">
        <f t="shared" si="22"/>
        <v>#DIV/0!</v>
      </c>
      <c r="X128" s="21" t="e">
        <f t="shared" si="23"/>
        <v>#DIV/0!</v>
      </c>
      <c r="Y128" s="20">
        <f t="shared" si="26"/>
        <v>1581607.77</v>
      </c>
      <c r="Z128" s="22" t="s">
        <v>1</v>
      </c>
    </row>
    <row r="129" spans="1:26" ht="20.25" x14ac:dyDescent="0.45">
      <c r="A129" s="16">
        <v>35</v>
      </c>
      <c r="B129" s="16">
        <v>7</v>
      </c>
      <c r="C129" s="25" t="s">
        <v>212</v>
      </c>
      <c r="D129" s="25" t="s">
        <v>212</v>
      </c>
      <c r="E129" s="11" t="s">
        <v>30</v>
      </c>
      <c r="F129" s="12">
        <v>1</v>
      </c>
      <c r="G129" s="14">
        <f>+[1]HISTORICOS!N129</f>
        <v>107836.89</v>
      </c>
      <c r="H129" s="14"/>
      <c r="I129" s="19"/>
      <c r="J129" s="14"/>
      <c r="K129" s="14"/>
      <c r="L129" s="14"/>
      <c r="M129" s="14"/>
      <c r="N129" s="14"/>
      <c r="O129" s="14"/>
      <c r="P129" s="33">
        <v>142800</v>
      </c>
      <c r="Q129" s="13">
        <f t="shared" si="16"/>
        <v>107836.89</v>
      </c>
      <c r="R129" s="13">
        <f t="shared" si="17"/>
        <v>142800</v>
      </c>
      <c r="S129" s="13">
        <f t="shared" si="18"/>
        <v>125318.45</v>
      </c>
      <c r="T129" s="13">
        <f t="shared" si="19"/>
        <v>124093.14</v>
      </c>
      <c r="U129" s="13">
        <f t="shared" si="20"/>
        <v>122879.82</v>
      </c>
      <c r="V129" s="13">
        <f t="shared" si="21"/>
        <v>125318.45</v>
      </c>
      <c r="W129" s="20" t="e">
        <f t="shared" si="22"/>
        <v>#DIV/0!</v>
      </c>
      <c r="X129" s="21" t="e">
        <f t="shared" si="23"/>
        <v>#DIV/0!</v>
      </c>
      <c r="Y129" s="20">
        <f t="shared" si="26"/>
        <v>107836.89</v>
      </c>
      <c r="Z129" s="22" t="s">
        <v>1</v>
      </c>
    </row>
    <row r="130" spans="1:26" ht="20.25" x14ac:dyDescent="0.45">
      <c r="A130" s="16">
        <v>36</v>
      </c>
      <c r="B130" s="16">
        <v>7</v>
      </c>
      <c r="C130" s="25" t="s">
        <v>213</v>
      </c>
      <c r="D130" s="25" t="s">
        <v>213</v>
      </c>
      <c r="E130" s="11" t="s">
        <v>30</v>
      </c>
      <c r="F130" s="12">
        <v>1</v>
      </c>
      <c r="G130" s="14">
        <f>+[1]HISTORICOS!N130</f>
        <v>2084846.6</v>
      </c>
      <c r="H130" s="14"/>
      <c r="I130" s="19"/>
      <c r="J130" s="14"/>
      <c r="K130" s="14"/>
      <c r="L130" s="14"/>
      <c r="M130" s="14"/>
      <c r="N130" s="14"/>
      <c r="O130" s="14"/>
      <c r="P130" s="33">
        <v>1689800</v>
      </c>
      <c r="Q130" s="13">
        <f t="shared" si="16"/>
        <v>1689800</v>
      </c>
      <c r="R130" s="13">
        <f t="shared" si="17"/>
        <v>2084846.6</v>
      </c>
      <c r="S130" s="13">
        <f t="shared" si="18"/>
        <v>1887323.3</v>
      </c>
      <c r="T130" s="13">
        <f t="shared" si="19"/>
        <v>1876958.65</v>
      </c>
      <c r="U130" s="13">
        <f t="shared" si="20"/>
        <v>1866650.93</v>
      </c>
      <c r="V130" s="13">
        <f t="shared" si="21"/>
        <v>1887323.3</v>
      </c>
      <c r="W130" s="20" t="e">
        <f t="shared" si="22"/>
        <v>#DIV/0!</v>
      </c>
      <c r="X130" s="21" t="e">
        <f t="shared" si="23"/>
        <v>#DIV/0!</v>
      </c>
      <c r="Y130" s="20">
        <f t="shared" si="26"/>
        <v>2084846.6</v>
      </c>
      <c r="Z130" s="22" t="s">
        <v>1</v>
      </c>
    </row>
    <row r="131" spans="1:26" ht="20.25" x14ac:dyDescent="0.45">
      <c r="A131" s="30">
        <v>37</v>
      </c>
      <c r="B131" s="30">
        <v>7</v>
      </c>
      <c r="C131" s="34" t="s">
        <v>214</v>
      </c>
      <c r="D131" s="34" t="s">
        <v>214</v>
      </c>
      <c r="E131" s="11" t="s">
        <v>30</v>
      </c>
      <c r="F131" s="12">
        <v>1</v>
      </c>
      <c r="G131" s="14">
        <f>+[1]HISTORICOS!N131</f>
        <v>158160.78</v>
      </c>
      <c r="H131" s="14"/>
      <c r="I131" s="19"/>
      <c r="J131" s="14"/>
      <c r="K131" s="14"/>
      <c r="L131" s="14"/>
      <c r="M131" s="14"/>
      <c r="N131" s="14"/>
      <c r="O131" s="14"/>
      <c r="P131" s="33">
        <v>2201500</v>
      </c>
      <c r="Q131" s="13">
        <f t="shared" si="16"/>
        <v>158160.78</v>
      </c>
      <c r="R131" s="13">
        <f t="shared" si="17"/>
        <v>2201500</v>
      </c>
      <c r="S131" s="13">
        <f t="shared" si="18"/>
        <v>1179830.3899999999</v>
      </c>
      <c r="T131" s="13">
        <f t="shared" si="19"/>
        <v>590077.07999999996</v>
      </c>
      <c r="U131" s="13">
        <f t="shared" si="20"/>
        <v>295119.5</v>
      </c>
      <c r="V131" s="13">
        <f t="shared" si="21"/>
        <v>1179830.3899999999</v>
      </c>
      <c r="W131" s="20" t="e">
        <f t="shared" si="22"/>
        <v>#DIV/0!</v>
      </c>
      <c r="X131" s="21" t="e">
        <f t="shared" si="23"/>
        <v>#DIV/0!</v>
      </c>
      <c r="Y131" s="20">
        <f t="shared" si="26"/>
        <v>158160.78</v>
      </c>
      <c r="Z131" s="22" t="s">
        <v>1</v>
      </c>
    </row>
    <row r="132" spans="1:26" x14ac:dyDescent="0.45">
      <c r="A132" s="24" t="s">
        <v>215</v>
      </c>
      <c r="B132" s="24"/>
      <c r="C132" s="24"/>
      <c r="D132" s="24"/>
      <c r="E132" s="11"/>
      <c r="F132" s="12"/>
      <c r="G132" s="14"/>
      <c r="H132" s="14"/>
      <c r="I132" s="19"/>
      <c r="J132" s="14"/>
      <c r="K132" s="14"/>
      <c r="L132" s="14"/>
      <c r="M132" s="14"/>
      <c r="N132" s="14"/>
      <c r="O132" s="14"/>
      <c r="P132" s="14"/>
      <c r="Q132" s="13"/>
      <c r="R132" s="13"/>
      <c r="S132" s="13"/>
      <c r="T132" s="13"/>
      <c r="U132" s="13"/>
      <c r="V132" s="13"/>
      <c r="W132" s="13"/>
      <c r="X132" s="21"/>
      <c r="Y132" s="15"/>
      <c r="Z132" s="15"/>
    </row>
    <row r="133" spans="1:26" x14ac:dyDescent="0.45">
      <c r="A133" s="10" t="s">
        <v>24</v>
      </c>
      <c r="B133" s="10" t="s">
        <v>25</v>
      </c>
      <c r="C133" s="10" t="s">
        <v>26</v>
      </c>
      <c r="D133" s="10" t="s">
        <v>27</v>
      </c>
      <c r="E133" s="11"/>
      <c r="F133" s="12"/>
      <c r="G133" s="14"/>
      <c r="H133" s="14"/>
      <c r="I133" s="19"/>
      <c r="J133" s="14"/>
      <c r="K133" s="14"/>
      <c r="L133" s="14"/>
      <c r="M133" s="14"/>
      <c r="N133" s="14"/>
      <c r="O133" s="14"/>
      <c r="P133" s="14"/>
      <c r="Q133" s="13"/>
      <c r="R133" s="13"/>
      <c r="S133" s="13"/>
      <c r="T133" s="13"/>
      <c r="U133" s="13"/>
      <c r="V133" s="13"/>
      <c r="W133" s="13"/>
      <c r="X133" s="21"/>
      <c r="Y133" s="15"/>
      <c r="Z133" s="15"/>
    </row>
    <row r="134" spans="1:26" x14ac:dyDescent="0.45">
      <c r="A134" s="16">
        <v>1</v>
      </c>
      <c r="B134" s="16">
        <v>8</v>
      </c>
      <c r="C134" s="25" t="s">
        <v>216</v>
      </c>
      <c r="D134" s="25" t="s">
        <v>216</v>
      </c>
      <c r="E134" s="11" t="s">
        <v>30</v>
      </c>
      <c r="F134" s="12">
        <v>1</v>
      </c>
      <c r="G134" s="14">
        <f>+[1]HISTORICOS!N134</f>
        <v>718912.62</v>
      </c>
      <c r="H134" s="14"/>
      <c r="I134" s="14">
        <v>842520</v>
      </c>
      <c r="J134" s="14"/>
      <c r="K134" s="14"/>
      <c r="L134" s="14"/>
      <c r="M134" s="14"/>
      <c r="N134" s="14"/>
      <c r="O134" s="14"/>
      <c r="P134" s="14"/>
      <c r="Q134" s="13">
        <f t="shared" ref="Q134:Q197" si="27">+ROUND(MIN(G134,H134,I134,J134,K134,L134,M134,N134,O134,P134),2)</f>
        <v>718912.62</v>
      </c>
      <c r="R134" s="13">
        <f t="shared" ref="R134:R197" si="28">+ROUND(MAX(G134,H134,I134,J134,K134,L134,M134,N134,O134,P134),2)</f>
        <v>842520</v>
      </c>
      <c r="S134" s="13">
        <f t="shared" ref="S134:S197" si="29">+ROUND(MEDIAN(G134,H134,I134,J134,K134,L134,M134,N134,O134,P134),2)</f>
        <v>780716.31</v>
      </c>
      <c r="T134" s="13">
        <f t="shared" ref="T134:T197" si="30">+ROUND(GEOMEAN(G134,H134,I134,J134,K134,L134,M134,N134,O134,P134),2)</f>
        <v>778266.19</v>
      </c>
      <c r="U134" s="13">
        <f t="shared" ref="U134:U197" si="31">+ROUND(HARMEAN(G134,H134,I134,J134,K134,L134,M134,N134,O134,P134),2)</f>
        <v>775823.76</v>
      </c>
      <c r="V134" s="13">
        <f t="shared" ref="V134:V197" si="32">+ROUND(AVERAGE(G134,H134,I134,J134,K134,L134,M134,N134,O134,P134),2)</f>
        <v>780716.31</v>
      </c>
      <c r="W134" s="20">
        <f t="shared" ref="W134:W197" si="33">+STDEV(G134:O134)</f>
        <v>87403.61660270243</v>
      </c>
      <c r="X134" s="21">
        <f t="shared" ref="X134:X197" si="34">+W134/V134</f>
        <v>0.11195310701617393</v>
      </c>
      <c r="Y134" s="20">
        <f t="shared" ref="Y134:Y138" si="35">+G134</f>
        <v>718912.62</v>
      </c>
      <c r="Z134" s="22" t="s">
        <v>1</v>
      </c>
    </row>
    <row r="135" spans="1:26" x14ac:dyDescent="0.45">
      <c r="A135" s="16">
        <v>2</v>
      </c>
      <c r="B135" s="16">
        <v>8</v>
      </c>
      <c r="C135" s="25" t="s">
        <v>217</v>
      </c>
      <c r="D135" s="25" t="s">
        <v>217</v>
      </c>
      <c r="E135" s="11" t="s">
        <v>30</v>
      </c>
      <c r="F135" s="12">
        <v>1</v>
      </c>
      <c r="G135" s="14">
        <f>+[1]HISTORICOS!N135</f>
        <v>718912.62</v>
      </c>
      <c r="H135" s="14"/>
      <c r="I135" s="14">
        <v>842520</v>
      </c>
      <c r="J135" s="14"/>
      <c r="K135" s="14"/>
      <c r="L135" s="14"/>
      <c r="M135" s="14"/>
      <c r="N135" s="14"/>
      <c r="O135" s="14"/>
      <c r="P135" s="14"/>
      <c r="Q135" s="13">
        <f t="shared" si="27"/>
        <v>718912.62</v>
      </c>
      <c r="R135" s="13">
        <f t="shared" si="28"/>
        <v>842520</v>
      </c>
      <c r="S135" s="13">
        <f t="shared" si="29"/>
        <v>780716.31</v>
      </c>
      <c r="T135" s="13">
        <f t="shared" si="30"/>
        <v>778266.19</v>
      </c>
      <c r="U135" s="13">
        <f t="shared" si="31"/>
        <v>775823.76</v>
      </c>
      <c r="V135" s="13">
        <f t="shared" si="32"/>
        <v>780716.31</v>
      </c>
      <c r="W135" s="20">
        <f t="shared" si="33"/>
        <v>87403.61660270243</v>
      </c>
      <c r="X135" s="21">
        <f t="shared" si="34"/>
        <v>0.11195310701617393</v>
      </c>
      <c r="Y135" s="20">
        <f t="shared" si="35"/>
        <v>718912.62</v>
      </c>
      <c r="Z135" s="22" t="s">
        <v>1</v>
      </c>
    </row>
    <row r="136" spans="1:26" x14ac:dyDescent="0.45">
      <c r="A136" s="16">
        <v>3</v>
      </c>
      <c r="B136" s="16">
        <v>8</v>
      </c>
      <c r="C136" s="25" t="s">
        <v>218</v>
      </c>
      <c r="D136" s="25" t="s">
        <v>218</v>
      </c>
      <c r="E136" s="11" t="s">
        <v>30</v>
      </c>
      <c r="F136" s="12">
        <v>1</v>
      </c>
      <c r="G136" s="14">
        <f>+[1]HISTORICOS!N136</f>
        <v>1006477.66</v>
      </c>
      <c r="H136" s="14"/>
      <c r="I136" s="14">
        <v>1190000</v>
      </c>
      <c r="J136" s="14"/>
      <c r="K136" s="14"/>
      <c r="L136" s="14"/>
      <c r="M136" s="14"/>
      <c r="N136" s="14"/>
      <c r="O136" s="14"/>
      <c r="P136" s="14"/>
      <c r="Q136" s="13">
        <f t="shared" si="27"/>
        <v>1006477.66</v>
      </c>
      <c r="R136" s="13">
        <f t="shared" si="28"/>
        <v>1190000</v>
      </c>
      <c r="S136" s="13">
        <f t="shared" si="29"/>
        <v>1098238.83</v>
      </c>
      <c r="T136" s="13">
        <f t="shared" si="30"/>
        <v>1094398.6499999999</v>
      </c>
      <c r="U136" s="13">
        <f t="shared" si="31"/>
        <v>1090571.9099999999</v>
      </c>
      <c r="V136" s="13">
        <f t="shared" si="32"/>
        <v>1098238.83</v>
      </c>
      <c r="W136" s="20">
        <f t="shared" si="33"/>
        <v>129769.89111322316</v>
      </c>
      <c r="X136" s="21">
        <f t="shared" si="34"/>
        <v>0.11816181286653574</v>
      </c>
      <c r="Y136" s="20">
        <f t="shared" si="35"/>
        <v>1006477.66</v>
      </c>
      <c r="Z136" s="22" t="s">
        <v>1</v>
      </c>
    </row>
    <row r="137" spans="1:26" x14ac:dyDescent="0.45">
      <c r="A137" s="16">
        <v>4</v>
      </c>
      <c r="B137" s="16">
        <v>8</v>
      </c>
      <c r="C137" s="25" t="s">
        <v>219</v>
      </c>
      <c r="D137" s="25" t="s">
        <v>219</v>
      </c>
      <c r="E137" s="11" t="s">
        <v>30</v>
      </c>
      <c r="F137" s="12">
        <v>1</v>
      </c>
      <c r="G137" s="14">
        <f>+[1]HISTORICOS!N137</f>
        <v>1006477.66</v>
      </c>
      <c r="H137" s="14"/>
      <c r="I137" s="14">
        <v>1190000</v>
      </c>
      <c r="J137" s="14"/>
      <c r="K137" s="14"/>
      <c r="L137" s="14"/>
      <c r="M137" s="14"/>
      <c r="N137" s="14"/>
      <c r="O137" s="14"/>
      <c r="P137" s="14"/>
      <c r="Q137" s="13">
        <f t="shared" si="27"/>
        <v>1006477.66</v>
      </c>
      <c r="R137" s="13">
        <f t="shared" si="28"/>
        <v>1190000</v>
      </c>
      <c r="S137" s="13">
        <f t="shared" si="29"/>
        <v>1098238.83</v>
      </c>
      <c r="T137" s="13">
        <f t="shared" si="30"/>
        <v>1094398.6499999999</v>
      </c>
      <c r="U137" s="13">
        <f t="shared" si="31"/>
        <v>1090571.9099999999</v>
      </c>
      <c r="V137" s="13">
        <f t="shared" si="32"/>
        <v>1098238.83</v>
      </c>
      <c r="W137" s="20">
        <f t="shared" si="33"/>
        <v>129769.89111322316</v>
      </c>
      <c r="X137" s="21">
        <f t="shared" si="34"/>
        <v>0.11816181286653574</v>
      </c>
      <c r="Y137" s="20">
        <f t="shared" si="35"/>
        <v>1006477.66</v>
      </c>
      <c r="Z137" s="22" t="s">
        <v>1</v>
      </c>
    </row>
    <row r="138" spans="1:26" x14ac:dyDescent="0.45">
      <c r="A138" s="16">
        <v>5</v>
      </c>
      <c r="B138" s="16">
        <v>8</v>
      </c>
      <c r="C138" s="25" t="s">
        <v>220</v>
      </c>
      <c r="D138" s="25" t="s">
        <v>220</v>
      </c>
      <c r="E138" s="11" t="s">
        <v>30</v>
      </c>
      <c r="F138" s="12">
        <v>1</v>
      </c>
      <c r="G138" s="14">
        <f>+[1]HISTORICOS!N138</f>
        <v>718912.62</v>
      </c>
      <c r="H138" s="14"/>
      <c r="I138" s="14">
        <v>5462100</v>
      </c>
      <c r="J138" s="14"/>
      <c r="K138" s="14"/>
      <c r="L138" s="14"/>
      <c r="M138" s="14"/>
      <c r="N138" s="14"/>
      <c r="O138" s="14"/>
      <c r="P138" s="14"/>
      <c r="Q138" s="13">
        <f t="shared" si="27"/>
        <v>718912.62</v>
      </c>
      <c r="R138" s="13">
        <f t="shared" si="28"/>
        <v>5462100</v>
      </c>
      <c r="S138" s="13">
        <f t="shared" si="29"/>
        <v>3090506.31</v>
      </c>
      <c r="T138" s="13">
        <f t="shared" si="30"/>
        <v>1981608.59</v>
      </c>
      <c r="U138" s="13">
        <f t="shared" si="31"/>
        <v>1270592.01</v>
      </c>
      <c r="V138" s="13">
        <f t="shared" si="32"/>
        <v>3090506.31</v>
      </c>
      <c r="W138" s="20">
        <f t="shared" si="33"/>
        <v>3353939.9608364538</v>
      </c>
      <c r="X138" s="21">
        <f t="shared" si="34"/>
        <v>1.0852396417972219</v>
      </c>
      <c r="Y138" s="20">
        <f t="shared" si="35"/>
        <v>718912.62</v>
      </c>
      <c r="Z138" s="22" t="s">
        <v>1</v>
      </c>
    </row>
    <row r="139" spans="1:26" ht="30.4" x14ac:dyDescent="0.45">
      <c r="A139" s="16">
        <v>6</v>
      </c>
      <c r="B139" s="16">
        <v>8</v>
      </c>
      <c r="C139" s="25" t="s">
        <v>221</v>
      </c>
      <c r="D139" s="25" t="s">
        <v>222</v>
      </c>
      <c r="E139" s="11" t="s">
        <v>30</v>
      </c>
      <c r="F139" s="12">
        <v>1</v>
      </c>
      <c r="G139" s="14"/>
      <c r="H139" s="14"/>
      <c r="I139" s="14">
        <v>842520</v>
      </c>
      <c r="J139" s="14"/>
      <c r="K139" s="14"/>
      <c r="L139" s="14"/>
      <c r="M139" s="14"/>
      <c r="N139" s="14"/>
      <c r="O139" s="14"/>
      <c r="P139" s="14"/>
      <c r="Q139" s="13">
        <f t="shared" si="27"/>
        <v>842520</v>
      </c>
      <c r="R139" s="13">
        <f t="shared" si="28"/>
        <v>842520</v>
      </c>
      <c r="S139" s="13">
        <f t="shared" si="29"/>
        <v>842520</v>
      </c>
      <c r="T139" s="13">
        <f t="shared" si="30"/>
        <v>842520</v>
      </c>
      <c r="U139" s="13">
        <f t="shared" si="31"/>
        <v>842520</v>
      </c>
      <c r="V139" s="13">
        <f t="shared" si="32"/>
        <v>842520</v>
      </c>
      <c r="W139" s="13"/>
      <c r="X139" s="21"/>
      <c r="Y139" s="20">
        <f t="shared" ref="Y139:Y141" si="36">+R139</f>
        <v>842520</v>
      </c>
      <c r="Z139" s="22" t="s">
        <v>54</v>
      </c>
    </row>
    <row r="140" spans="1:26" ht="30.4" x14ac:dyDescent="0.45">
      <c r="A140" s="16">
        <v>7</v>
      </c>
      <c r="B140" s="16">
        <v>8</v>
      </c>
      <c r="C140" s="25" t="s">
        <v>223</v>
      </c>
      <c r="D140" s="25" t="s">
        <v>224</v>
      </c>
      <c r="E140" s="11" t="s">
        <v>30</v>
      </c>
      <c r="F140" s="12">
        <v>1</v>
      </c>
      <c r="G140" s="14"/>
      <c r="H140" s="14"/>
      <c r="I140" s="14">
        <v>842520</v>
      </c>
      <c r="J140" s="14"/>
      <c r="K140" s="14"/>
      <c r="L140" s="14"/>
      <c r="M140" s="14"/>
      <c r="N140" s="14"/>
      <c r="O140" s="14"/>
      <c r="P140" s="14"/>
      <c r="Q140" s="13">
        <f t="shared" si="27"/>
        <v>842520</v>
      </c>
      <c r="R140" s="13">
        <f t="shared" si="28"/>
        <v>842520</v>
      </c>
      <c r="S140" s="13">
        <f t="shared" si="29"/>
        <v>842520</v>
      </c>
      <c r="T140" s="13">
        <f t="shared" si="30"/>
        <v>842520</v>
      </c>
      <c r="U140" s="13">
        <f t="shared" si="31"/>
        <v>842520</v>
      </c>
      <c r="V140" s="13">
        <f t="shared" si="32"/>
        <v>842520</v>
      </c>
      <c r="W140" s="13"/>
      <c r="X140" s="21"/>
      <c r="Y140" s="20">
        <f t="shared" si="36"/>
        <v>842520</v>
      </c>
      <c r="Z140" s="22" t="s">
        <v>54</v>
      </c>
    </row>
    <row r="141" spans="1:26" ht="20.25" x14ac:dyDescent="0.45">
      <c r="A141" s="16">
        <v>8</v>
      </c>
      <c r="B141" s="16">
        <v>8</v>
      </c>
      <c r="C141" s="25" t="s">
        <v>225</v>
      </c>
      <c r="D141" s="25" t="s">
        <v>225</v>
      </c>
      <c r="E141" s="11" t="s">
        <v>30</v>
      </c>
      <c r="F141" s="12">
        <v>1</v>
      </c>
      <c r="G141" s="14"/>
      <c r="H141" s="14"/>
      <c r="I141" s="14">
        <v>5462100</v>
      </c>
      <c r="J141" s="14"/>
      <c r="K141" s="14"/>
      <c r="L141" s="14"/>
      <c r="M141" s="14"/>
      <c r="N141" s="14"/>
      <c r="O141" s="14"/>
      <c r="P141" s="14"/>
      <c r="Q141" s="13">
        <f t="shared" si="27"/>
        <v>5462100</v>
      </c>
      <c r="R141" s="13">
        <f t="shared" si="28"/>
        <v>5462100</v>
      </c>
      <c r="S141" s="13">
        <f t="shared" si="29"/>
        <v>5462100</v>
      </c>
      <c r="T141" s="13">
        <f t="shared" si="30"/>
        <v>5462100</v>
      </c>
      <c r="U141" s="13">
        <f t="shared" si="31"/>
        <v>5462100</v>
      </c>
      <c r="V141" s="13">
        <f t="shared" si="32"/>
        <v>5462100</v>
      </c>
      <c r="W141" s="13"/>
      <c r="X141" s="21"/>
      <c r="Y141" s="20">
        <f t="shared" si="36"/>
        <v>5462100</v>
      </c>
      <c r="Z141" s="22" t="s">
        <v>54</v>
      </c>
    </row>
    <row r="142" spans="1:26" ht="20.25" x14ac:dyDescent="0.45">
      <c r="A142" s="16">
        <v>9</v>
      </c>
      <c r="B142" s="16">
        <v>8</v>
      </c>
      <c r="C142" s="25" t="s">
        <v>226</v>
      </c>
      <c r="D142" s="25" t="s">
        <v>226</v>
      </c>
      <c r="E142" s="11" t="s">
        <v>30</v>
      </c>
      <c r="F142" s="12">
        <v>1</v>
      </c>
      <c r="G142" s="14">
        <f>+[1]HISTORICOS!N142</f>
        <v>718912.62</v>
      </c>
      <c r="H142" s="14"/>
      <c r="I142" s="14">
        <v>5462100</v>
      </c>
      <c r="J142" s="14"/>
      <c r="K142" s="14"/>
      <c r="L142" s="14"/>
      <c r="M142" s="14"/>
      <c r="N142" s="14"/>
      <c r="O142" s="14"/>
      <c r="P142" s="14"/>
      <c r="Q142" s="13">
        <f t="shared" si="27"/>
        <v>718912.62</v>
      </c>
      <c r="R142" s="13">
        <f t="shared" si="28"/>
        <v>5462100</v>
      </c>
      <c r="S142" s="13">
        <f t="shared" si="29"/>
        <v>3090506.31</v>
      </c>
      <c r="T142" s="13">
        <f t="shared" si="30"/>
        <v>1981608.59</v>
      </c>
      <c r="U142" s="13">
        <f t="shared" si="31"/>
        <v>1270592.01</v>
      </c>
      <c r="V142" s="13">
        <f t="shared" si="32"/>
        <v>3090506.31</v>
      </c>
      <c r="W142" s="20">
        <f t="shared" si="33"/>
        <v>3353939.9608364538</v>
      </c>
      <c r="X142" s="21">
        <f t="shared" si="34"/>
        <v>1.0852396417972219</v>
      </c>
      <c r="Y142" s="20">
        <f t="shared" ref="Y142:Y143" si="37">+G142</f>
        <v>718912.62</v>
      </c>
      <c r="Z142" s="22" t="s">
        <v>1</v>
      </c>
    </row>
    <row r="143" spans="1:26" ht="20.25" x14ac:dyDescent="0.45">
      <c r="A143" s="16">
        <v>10</v>
      </c>
      <c r="B143" s="16">
        <v>8</v>
      </c>
      <c r="C143" s="25" t="s">
        <v>227</v>
      </c>
      <c r="D143" s="25" t="s">
        <v>227</v>
      </c>
      <c r="E143" s="11" t="s">
        <v>30</v>
      </c>
      <c r="F143" s="12">
        <v>1</v>
      </c>
      <c r="G143" s="14">
        <f>+[1]HISTORICOS!N143</f>
        <v>718912.62</v>
      </c>
      <c r="H143" s="14"/>
      <c r="I143" s="14">
        <v>5462100</v>
      </c>
      <c r="J143" s="14"/>
      <c r="K143" s="14"/>
      <c r="L143" s="14"/>
      <c r="M143" s="14"/>
      <c r="N143" s="14"/>
      <c r="O143" s="14"/>
      <c r="P143" s="14"/>
      <c r="Q143" s="13">
        <f t="shared" si="27"/>
        <v>718912.62</v>
      </c>
      <c r="R143" s="13">
        <f t="shared" si="28"/>
        <v>5462100</v>
      </c>
      <c r="S143" s="13">
        <f t="shared" si="29"/>
        <v>3090506.31</v>
      </c>
      <c r="T143" s="13">
        <f t="shared" si="30"/>
        <v>1981608.59</v>
      </c>
      <c r="U143" s="13">
        <f t="shared" si="31"/>
        <v>1270592.01</v>
      </c>
      <c r="V143" s="13">
        <f t="shared" si="32"/>
        <v>3090506.31</v>
      </c>
      <c r="W143" s="20">
        <f t="shared" si="33"/>
        <v>3353939.9608364538</v>
      </c>
      <c r="X143" s="21">
        <f t="shared" si="34"/>
        <v>1.0852396417972219</v>
      </c>
      <c r="Y143" s="20">
        <f t="shared" si="37"/>
        <v>718912.62</v>
      </c>
      <c r="Z143" s="22" t="s">
        <v>1</v>
      </c>
    </row>
    <row r="144" spans="1:26" ht="20.25" x14ac:dyDescent="0.45">
      <c r="A144" s="16">
        <v>11</v>
      </c>
      <c r="B144" s="16">
        <v>8</v>
      </c>
      <c r="C144" s="25" t="s">
        <v>228</v>
      </c>
      <c r="D144" s="25" t="s">
        <v>228</v>
      </c>
      <c r="E144" s="11" t="s">
        <v>30</v>
      </c>
      <c r="F144" s="12">
        <v>1</v>
      </c>
      <c r="G144" s="14"/>
      <c r="H144" s="14"/>
      <c r="I144" s="14">
        <v>5462100</v>
      </c>
      <c r="J144" s="14"/>
      <c r="K144" s="14"/>
      <c r="L144" s="14"/>
      <c r="M144" s="14"/>
      <c r="N144" s="14"/>
      <c r="O144" s="14"/>
      <c r="P144" s="14"/>
      <c r="Q144" s="13">
        <f t="shared" si="27"/>
        <v>5462100</v>
      </c>
      <c r="R144" s="13">
        <f t="shared" si="28"/>
        <v>5462100</v>
      </c>
      <c r="S144" s="13">
        <f t="shared" si="29"/>
        <v>5462100</v>
      </c>
      <c r="T144" s="13">
        <f t="shared" si="30"/>
        <v>5462100</v>
      </c>
      <c r="U144" s="13">
        <f t="shared" si="31"/>
        <v>5462100</v>
      </c>
      <c r="V144" s="13">
        <f t="shared" si="32"/>
        <v>5462100</v>
      </c>
      <c r="W144" s="13"/>
      <c r="X144" s="21"/>
      <c r="Y144" s="20">
        <f t="shared" ref="Y144:Y148" si="38">+R144</f>
        <v>5462100</v>
      </c>
      <c r="Z144" s="22" t="s">
        <v>54</v>
      </c>
    </row>
    <row r="145" spans="1:26" ht="20.25" x14ac:dyDescent="0.45">
      <c r="A145" s="16">
        <v>12</v>
      </c>
      <c r="B145" s="16">
        <v>8</v>
      </c>
      <c r="C145" s="25" t="s">
        <v>229</v>
      </c>
      <c r="D145" s="25" t="s">
        <v>229</v>
      </c>
      <c r="E145" s="11" t="s">
        <v>30</v>
      </c>
      <c r="F145" s="12">
        <v>1</v>
      </c>
      <c r="G145" s="14"/>
      <c r="H145" s="14"/>
      <c r="I145" s="14">
        <v>5462100</v>
      </c>
      <c r="J145" s="14"/>
      <c r="K145" s="14"/>
      <c r="L145" s="14"/>
      <c r="M145" s="14"/>
      <c r="N145" s="14"/>
      <c r="O145" s="14"/>
      <c r="P145" s="14"/>
      <c r="Q145" s="13">
        <f t="shared" si="27"/>
        <v>5462100</v>
      </c>
      <c r="R145" s="13">
        <f t="shared" si="28"/>
        <v>5462100</v>
      </c>
      <c r="S145" s="13">
        <f t="shared" si="29"/>
        <v>5462100</v>
      </c>
      <c r="T145" s="13">
        <f t="shared" si="30"/>
        <v>5462100</v>
      </c>
      <c r="U145" s="13">
        <f t="shared" si="31"/>
        <v>5462100</v>
      </c>
      <c r="V145" s="13">
        <f t="shared" si="32"/>
        <v>5462100</v>
      </c>
      <c r="W145" s="13"/>
      <c r="X145" s="21"/>
      <c r="Y145" s="20">
        <f t="shared" si="38"/>
        <v>5462100</v>
      </c>
      <c r="Z145" s="22" t="s">
        <v>54</v>
      </c>
    </row>
    <row r="146" spans="1:26" x14ac:dyDescent="0.45">
      <c r="A146" s="16">
        <v>13</v>
      </c>
      <c r="B146" s="16">
        <v>8</v>
      </c>
      <c r="C146" s="25" t="s">
        <v>230</v>
      </c>
      <c r="D146" s="25" t="s">
        <v>231</v>
      </c>
      <c r="E146" s="11" t="s">
        <v>30</v>
      </c>
      <c r="F146" s="12">
        <v>1</v>
      </c>
      <c r="G146" s="14"/>
      <c r="H146" s="14"/>
      <c r="I146" s="14">
        <v>1904000</v>
      </c>
      <c r="J146" s="14"/>
      <c r="K146" s="14"/>
      <c r="L146" s="14"/>
      <c r="M146" s="14"/>
      <c r="N146" s="14"/>
      <c r="O146" s="14"/>
      <c r="P146" s="14"/>
      <c r="Q146" s="13">
        <f t="shared" si="27"/>
        <v>1904000</v>
      </c>
      <c r="R146" s="13">
        <f t="shared" si="28"/>
        <v>1904000</v>
      </c>
      <c r="S146" s="13">
        <f t="shared" si="29"/>
        <v>1904000</v>
      </c>
      <c r="T146" s="13">
        <f t="shared" si="30"/>
        <v>1904000</v>
      </c>
      <c r="U146" s="13">
        <f t="shared" si="31"/>
        <v>1904000</v>
      </c>
      <c r="V146" s="13">
        <f t="shared" si="32"/>
        <v>1904000</v>
      </c>
      <c r="W146" s="13"/>
      <c r="X146" s="21"/>
      <c r="Y146" s="20">
        <f t="shared" si="38"/>
        <v>1904000</v>
      </c>
      <c r="Z146" s="22" t="s">
        <v>54</v>
      </c>
    </row>
    <row r="147" spans="1:26" ht="20.25" x14ac:dyDescent="0.45">
      <c r="A147" s="16">
        <v>14</v>
      </c>
      <c r="B147" s="16">
        <v>8</v>
      </c>
      <c r="C147" s="25" t="s">
        <v>230</v>
      </c>
      <c r="D147" s="25" t="s">
        <v>232</v>
      </c>
      <c r="E147" s="11" t="s">
        <v>30</v>
      </c>
      <c r="F147" s="12">
        <v>1</v>
      </c>
      <c r="G147" s="14"/>
      <c r="H147" s="14"/>
      <c r="I147" s="14">
        <v>1904000</v>
      </c>
      <c r="J147" s="14"/>
      <c r="K147" s="14"/>
      <c r="L147" s="14"/>
      <c r="M147" s="14"/>
      <c r="N147" s="14"/>
      <c r="O147" s="14"/>
      <c r="P147" s="14"/>
      <c r="Q147" s="13">
        <f t="shared" si="27"/>
        <v>1904000</v>
      </c>
      <c r="R147" s="13">
        <f t="shared" si="28"/>
        <v>1904000</v>
      </c>
      <c r="S147" s="13">
        <f t="shared" si="29"/>
        <v>1904000</v>
      </c>
      <c r="T147" s="13">
        <f t="shared" si="30"/>
        <v>1904000</v>
      </c>
      <c r="U147" s="13">
        <f t="shared" si="31"/>
        <v>1904000</v>
      </c>
      <c r="V147" s="13">
        <f t="shared" si="32"/>
        <v>1904000</v>
      </c>
      <c r="W147" s="13"/>
      <c r="X147" s="21"/>
      <c r="Y147" s="20">
        <f t="shared" si="38"/>
        <v>1904000</v>
      </c>
      <c r="Z147" s="22" t="s">
        <v>54</v>
      </c>
    </row>
    <row r="148" spans="1:26" ht="20.25" x14ac:dyDescent="0.45">
      <c r="A148" s="16">
        <v>15</v>
      </c>
      <c r="B148" s="16">
        <v>8</v>
      </c>
      <c r="C148" s="25" t="s">
        <v>233</v>
      </c>
      <c r="D148" s="25" t="s">
        <v>233</v>
      </c>
      <c r="E148" s="11" t="s">
        <v>30</v>
      </c>
      <c r="F148" s="12">
        <v>1</v>
      </c>
      <c r="G148" s="14"/>
      <c r="H148" s="14"/>
      <c r="I148" s="14">
        <v>842520</v>
      </c>
      <c r="J148" s="14"/>
      <c r="K148" s="14"/>
      <c r="L148" s="14"/>
      <c r="M148" s="14"/>
      <c r="N148" s="14"/>
      <c r="O148" s="14"/>
      <c r="P148" s="14"/>
      <c r="Q148" s="13">
        <f t="shared" si="27"/>
        <v>842520</v>
      </c>
      <c r="R148" s="13">
        <f t="shared" si="28"/>
        <v>842520</v>
      </c>
      <c r="S148" s="13">
        <f t="shared" si="29"/>
        <v>842520</v>
      </c>
      <c r="T148" s="13">
        <f t="shared" si="30"/>
        <v>842520</v>
      </c>
      <c r="U148" s="13">
        <f t="shared" si="31"/>
        <v>842520</v>
      </c>
      <c r="V148" s="13">
        <f t="shared" si="32"/>
        <v>842520</v>
      </c>
      <c r="W148" s="13"/>
      <c r="X148" s="21"/>
      <c r="Y148" s="20">
        <f t="shared" si="38"/>
        <v>842520</v>
      </c>
      <c r="Z148" s="22" t="s">
        <v>54</v>
      </c>
    </row>
    <row r="149" spans="1:26" x14ac:dyDescent="0.45">
      <c r="A149" s="24" t="s">
        <v>234</v>
      </c>
      <c r="B149" s="24"/>
      <c r="C149" s="24"/>
      <c r="D149" s="24"/>
      <c r="E149" s="11"/>
      <c r="F149" s="12"/>
      <c r="G149" s="14"/>
      <c r="H149" s="14"/>
      <c r="I149" s="19"/>
      <c r="J149" s="14"/>
      <c r="K149" s="14"/>
      <c r="L149" s="14"/>
      <c r="M149" s="14"/>
      <c r="N149" s="14"/>
      <c r="O149" s="14"/>
      <c r="P149" s="14"/>
      <c r="Q149" s="13"/>
      <c r="R149" s="13"/>
      <c r="S149" s="13"/>
      <c r="T149" s="13"/>
      <c r="U149" s="13"/>
      <c r="V149" s="13"/>
      <c r="W149" s="13"/>
      <c r="X149" s="21"/>
      <c r="Y149" s="15"/>
      <c r="Z149" s="15"/>
    </row>
    <row r="150" spans="1:26" x14ac:dyDescent="0.45">
      <c r="A150" s="10" t="s">
        <v>24</v>
      </c>
      <c r="B150" s="10" t="s">
        <v>25</v>
      </c>
      <c r="C150" s="10" t="s">
        <v>26</v>
      </c>
      <c r="D150" s="10" t="s">
        <v>27</v>
      </c>
      <c r="E150" s="11"/>
      <c r="F150" s="12"/>
      <c r="G150" s="14"/>
      <c r="H150" s="14"/>
      <c r="I150" s="19"/>
      <c r="J150" s="14"/>
      <c r="K150" s="14"/>
      <c r="L150" s="14"/>
      <c r="M150" s="14"/>
      <c r="N150" s="14"/>
      <c r="O150" s="14"/>
      <c r="P150" s="14"/>
      <c r="Q150" s="13"/>
      <c r="R150" s="13"/>
      <c r="S150" s="13"/>
      <c r="T150" s="13"/>
      <c r="U150" s="13"/>
      <c r="V150" s="13"/>
      <c r="W150" s="13"/>
      <c r="X150" s="21"/>
      <c r="Y150" s="15"/>
      <c r="Z150" s="15"/>
    </row>
    <row r="151" spans="1:26" x14ac:dyDescent="0.45">
      <c r="A151" s="16">
        <v>1</v>
      </c>
      <c r="B151" s="16">
        <v>9</v>
      </c>
      <c r="C151" s="35" t="s">
        <v>235</v>
      </c>
      <c r="D151" s="35" t="s">
        <v>236</v>
      </c>
      <c r="E151" s="11" t="s">
        <v>30</v>
      </c>
      <c r="F151" s="12">
        <v>1</v>
      </c>
      <c r="G151" s="14">
        <f>+[1]HISTORICOS!N151</f>
        <v>821614.43</v>
      </c>
      <c r="H151" s="36">
        <v>880000</v>
      </c>
      <c r="I151" s="14"/>
      <c r="J151" s="14"/>
      <c r="K151" s="14"/>
      <c r="L151" s="14"/>
      <c r="M151" s="14"/>
      <c r="N151" s="14"/>
      <c r="O151" s="14"/>
      <c r="P151" s="14"/>
      <c r="Q151" s="13">
        <f t="shared" si="27"/>
        <v>821614.43</v>
      </c>
      <c r="R151" s="13">
        <f t="shared" si="28"/>
        <v>880000</v>
      </c>
      <c r="S151" s="13">
        <f t="shared" si="29"/>
        <v>850807.22</v>
      </c>
      <c r="T151" s="13">
        <f t="shared" si="30"/>
        <v>850306.24</v>
      </c>
      <c r="U151" s="13">
        <f t="shared" si="31"/>
        <v>849805.56</v>
      </c>
      <c r="V151" s="13">
        <f t="shared" si="32"/>
        <v>850807.22</v>
      </c>
      <c r="W151" s="20">
        <f t="shared" si="33"/>
        <v>41284.832470441812</v>
      </c>
      <c r="X151" s="21">
        <f t="shared" si="34"/>
        <v>4.8524309032593554E-2</v>
      </c>
      <c r="Y151" s="20">
        <f t="shared" ref="Y151:Y153" si="39">+G151</f>
        <v>821614.43</v>
      </c>
      <c r="Z151" s="22" t="s">
        <v>1</v>
      </c>
    </row>
    <row r="152" spans="1:26" x14ac:dyDescent="0.45">
      <c r="A152" s="37">
        <v>2</v>
      </c>
      <c r="B152" s="16">
        <v>9</v>
      </c>
      <c r="C152" s="35" t="s">
        <v>237</v>
      </c>
      <c r="D152" s="35" t="s">
        <v>238</v>
      </c>
      <c r="E152" s="11" t="s">
        <v>30</v>
      </c>
      <c r="F152" s="12">
        <v>1</v>
      </c>
      <c r="G152" s="14">
        <f>+[1]HISTORICOS!N152</f>
        <v>3262292.57</v>
      </c>
      <c r="H152" s="36">
        <v>3134526</v>
      </c>
      <c r="I152" s="14">
        <v>2980000</v>
      </c>
      <c r="J152" s="14"/>
      <c r="K152" s="14"/>
      <c r="L152" s="14"/>
      <c r="M152" s="14"/>
      <c r="N152" s="14"/>
      <c r="O152" s="14"/>
      <c r="P152" s="14"/>
      <c r="Q152" s="13">
        <f t="shared" si="27"/>
        <v>2980000</v>
      </c>
      <c r="R152" s="13">
        <f t="shared" si="28"/>
        <v>3262292.57</v>
      </c>
      <c r="S152" s="13">
        <f t="shared" si="29"/>
        <v>3134526</v>
      </c>
      <c r="T152" s="13">
        <f t="shared" si="30"/>
        <v>3123467.68</v>
      </c>
      <c r="U152" s="13">
        <f t="shared" si="31"/>
        <v>3121323.11</v>
      </c>
      <c r="V152" s="13">
        <f t="shared" si="32"/>
        <v>3125606.19</v>
      </c>
      <c r="W152" s="20">
        <f t="shared" si="33"/>
        <v>141357.51139266804</v>
      </c>
      <c r="X152" s="21">
        <f t="shared" si="34"/>
        <v>4.522563074162201E-2</v>
      </c>
      <c r="Y152" s="20">
        <f t="shared" si="39"/>
        <v>3262292.57</v>
      </c>
      <c r="Z152" s="22" t="s">
        <v>1</v>
      </c>
    </row>
    <row r="153" spans="1:26" x14ac:dyDescent="0.45">
      <c r="A153" s="38">
        <v>3</v>
      </c>
      <c r="B153" s="30">
        <v>9</v>
      </c>
      <c r="C153" s="32" t="s">
        <v>239</v>
      </c>
      <c r="D153" s="32" t="s">
        <v>239</v>
      </c>
      <c r="E153" s="11" t="s">
        <v>30</v>
      </c>
      <c r="F153" s="12">
        <v>1</v>
      </c>
      <c r="G153" s="14">
        <f>+[1]HISTORICOS!N153</f>
        <v>4169693.21</v>
      </c>
      <c r="H153" s="36">
        <v>4006389.66</v>
      </c>
      <c r="I153" s="14">
        <v>608000.18999999994</v>
      </c>
      <c r="J153" s="14"/>
      <c r="K153" s="14"/>
      <c r="L153" s="14"/>
      <c r="M153" s="14"/>
      <c r="N153" s="14"/>
      <c r="O153" s="14"/>
      <c r="P153" s="14"/>
      <c r="Q153" s="13">
        <f t="shared" si="27"/>
        <v>608000.18999999994</v>
      </c>
      <c r="R153" s="13">
        <f t="shared" si="28"/>
        <v>4169693.21</v>
      </c>
      <c r="S153" s="13">
        <f t="shared" si="29"/>
        <v>4006389.66</v>
      </c>
      <c r="T153" s="13">
        <f t="shared" si="30"/>
        <v>2165643.67</v>
      </c>
      <c r="U153" s="13">
        <f t="shared" si="31"/>
        <v>1405703.04</v>
      </c>
      <c r="V153" s="13">
        <f t="shared" si="32"/>
        <v>2928027.69</v>
      </c>
      <c r="W153" s="20">
        <f t="shared" si="33"/>
        <v>2010861.1840024411</v>
      </c>
      <c r="X153" s="21">
        <f t="shared" si="34"/>
        <v>0.68676303535996996</v>
      </c>
      <c r="Y153" s="20">
        <f t="shared" si="39"/>
        <v>4169693.21</v>
      </c>
      <c r="Z153" s="22" t="s">
        <v>1</v>
      </c>
    </row>
    <row r="154" spans="1:26" x14ac:dyDescent="0.45">
      <c r="A154" s="24" t="s">
        <v>240</v>
      </c>
      <c r="B154" s="24"/>
      <c r="C154" s="24"/>
      <c r="D154" s="24"/>
      <c r="E154" s="11"/>
      <c r="F154" s="12"/>
      <c r="G154" s="14"/>
      <c r="H154" s="14"/>
      <c r="I154" s="19"/>
      <c r="J154" s="14"/>
      <c r="K154" s="14"/>
      <c r="L154" s="14"/>
      <c r="M154" s="14"/>
      <c r="N154" s="14"/>
      <c r="O154" s="14"/>
      <c r="P154" s="14"/>
      <c r="Q154" s="13"/>
      <c r="R154" s="13"/>
      <c r="S154" s="13"/>
      <c r="T154" s="13"/>
      <c r="U154" s="13"/>
      <c r="V154" s="13"/>
      <c r="W154" s="13"/>
      <c r="X154" s="21"/>
      <c r="Y154" s="15"/>
      <c r="Z154" s="15"/>
    </row>
    <row r="155" spans="1:26" x14ac:dyDescent="0.45">
      <c r="A155" s="10" t="s">
        <v>24</v>
      </c>
      <c r="B155" s="10" t="s">
        <v>25</v>
      </c>
      <c r="C155" s="10" t="s">
        <v>26</v>
      </c>
      <c r="D155" s="10" t="s">
        <v>27</v>
      </c>
      <c r="E155" s="11"/>
      <c r="F155" s="12"/>
      <c r="G155" s="14"/>
      <c r="H155" s="14"/>
      <c r="I155" s="19"/>
      <c r="J155" s="14"/>
      <c r="K155" s="14"/>
      <c r="L155" s="14"/>
      <c r="M155" s="14"/>
      <c r="N155" s="14"/>
      <c r="O155" s="14"/>
      <c r="P155" s="14"/>
      <c r="Q155" s="13"/>
      <c r="R155" s="13"/>
      <c r="S155" s="13"/>
      <c r="T155" s="13"/>
      <c r="U155" s="13"/>
      <c r="V155" s="13"/>
      <c r="W155" s="13"/>
      <c r="X155" s="21"/>
      <c r="Y155" s="15"/>
      <c r="Z155" s="15"/>
    </row>
    <row r="156" spans="1:26" ht="70.900000000000006" x14ac:dyDescent="0.45">
      <c r="A156" s="16">
        <v>1</v>
      </c>
      <c r="B156" s="16">
        <v>10</v>
      </c>
      <c r="C156" s="25" t="s">
        <v>241</v>
      </c>
      <c r="D156" s="25" t="s">
        <v>242</v>
      </c>
      <c r="E156" s="11" t="s">
        <v>30</v>
      </c>
      <c r="F156" s="12">
        <v>1</v>
      </c>
      <c r="G156" s="14"/>
      <c r="H156" s="14"/>
      <c r="I156" s="29">
        <v>12265000</v>
      </c>
      <c r="J156" s="14"/>
      <c r="K156" s="14"/>
      <c r="L156" s="14"/>
      <c r="M156" s="14"/>
      <c r="N156" s="14"/>
      <c r="O156" s="14"/>
      <c r="P156" s="14"/>
      <c r="Q156" s="13">
        <f t="shared" si="27"/>
        <v>12265000</v>
      </c>
      <c r="R156" s="13">
        <f t="shared" si="28"/>
        <v>12265000</v>
      </c>
      <c r="S156" s="13">
        <f t="shared" si="29"/>
        <v>12265000</v>
      </c>
      <c r="T156" s="13">
        <f t="shared" si="30"/>
        <v>12265000</v>
      </c>
      <c r="U156" s="13">
        <f t="shared" si="31"/>
        <v>12265000</v>
      </c>
      <c r="V156" s="13">
        <f t="shared" si="32"/>
        <v>12265000</v>
      </c>
      <c r="W156" s="13"/>
      <c r="X156" s="21"/>
      <c r="Y156" s="20">
        <f t="shared" ref="Y156:Y158" si="40">+R156</f>
        <v>12265000</v>
      </c>
      <c r="Z156" s="22" t="s">
        <v>54</v>
      </c>
    </row>
    <row r="157" spans="1:26" ht="70.900000000000006" x14ac:dyDescent="0.45">
      <c r="A157" s="16">
        <v>2</v>
      </c>
      <c r="B157" s="16">
        <v>10</v>
      </c>
      <c r="C157" s="25" t="s">
        <v>243</v>
      </c>
      <c r="D157" s="25" t="s">
        <v>244</v>
      </c>
      <c r="E157" s="11" t="s">
        <v>30</v>
      </c>
      <c r="F157" s="12">
        <v>1</v>
      </c>
      <c r="G157" s="14"/>
      <c r="H157" s="14"/>
      <c r="I157" s="29">
        <v>10509850</v>
      </c>
      <c r="J157" s="14"/>
      <c r="K157" s="14"/>
      <c r="L157" s="14"/>
      <c r="M157" s="14"/>
      <c r="N157" s="14"/>
      <c r="O157" s="14"/>
      <c r="P157" s="14"/>
      <c r="Q157" s="13">
        <f t="shared" si="27"/>
        <v>10509850</v>
      </c>
      <c r="R157" s="13">
        <f t="shared" si="28"/>
        <v>10509850</v>
      </c>
      <c r="S157" s="13">
        <f t="shared" si="29"/>
        <v>10509850</v>
      </c>
      <c r="T157" s="13">
        <f t="shared" si="30"/>
        <v>10509850</v>
      </c>
      <c r="U157" s="13">
        <f t="shared" si="31"/>
        <v>10509850</v>
      </c>
      <c r="V157" s="13">
        <f t="shared" si="32"/>
        <v>10509850</v>
      </c>
      <c r="W157" s="13"/>
      <c r="X157" s="21"/>
      <c r="Y157" s="20">
        <f t="shared" si="40"/>
        <v>10509850</v>
      </c>
      <c r="Z157" s="22" t="s">
        <v>54</v>
      </c>
    </row>
    <row r="158" spans="1:26" x14ac:dyDescent="0.45">
      <c r="A158" s="16">
        <v>3</v>
      </c>
      <c r="B158" s="16">
        <v>10</v>
      </c>
      <c r="C158" s="25" t="s">
        <v>245</v>
      </c>
      <c r="D158" s="25" t="s">
        <v>246</v>
      </c>
      <c r="E158" s="11" t="s">
        <v>30</v>
      </c>
      <c r="F158" s="12">
        <v>1</v>
      </c>
      <c r="G158" s="14"/>
      <c r="H158" s="14"/>
      <c r="I158" s="29">
        <v>392700</v>
      </c>
      <c r="J158" s="14"/>
      <c r="K158" s="14"/>
      <c r="L158" s="14"/>
      <c r="M158" s="14"/>
      <c r="N158" s="14"/>
      <c r="O158" s="14"/>
      <c r="P158" s="14"/>
      <c r="Q158" s="13">
        <f t="shared" si="27"/>
        <v>392700</v>
      </c>
      <c r="R158" s="13">
        <f t="shared" si="28"/>
        <v>392700</v>
      </c>
      <c r="S158" s="13">
        <f t="shared" si="29"/>
        <v>392700</v>
      </c>
      <c r="T158" s="13">
        <f t="shared" si="30"/>
        <v>392700</v>
      </c>
      <c r="U158" s="13">
        <f t="shared" si="31"/>
        <v>392700</v>
      </c>
      <c r="V158" s="13">
        <f t="shared" si="32"/>
        <v>392700</v>
      </c>
      <c r="W158" s="13"/>
      <c r="X158" s="21"/>
      <c r="Y158" s="20">
        <f t="shared" si="40"/>
        <v>392700</v>
      </c>
      <c r="Z158" s="22" t="s">
        <v>54</v>
      </c>
    </row>
    <row r="159" spans="1:26" ht="70.900000000000006" x14ac:dyDescent="0.45">
      <c r="A159" s="16">
        <v>4</v>
      </c>
      <c r="B159" s="16">
        <v>10</v>
      </c>
      <c r="C159" s="25" t="s">
        <v>247</v>
      </c>
      <c r="D159" s="28" t="s">
        <v>248</v>
      </c>
      <c r="E159" s="39" t="s">
        <v>30</v>
      </c>
      <c r="F159" s="12">
        <v>1</v>
      </c>
      <c r="G159" s="40"/>
      <c r="H159" s="40"/>
      <c r="I159" s="29">
        <v>4620000</v>
      </c>
      <c r="J159" s="40"/>
      <c r="K159" s="40"/>
      <c r="L159" s="40"/>
      <c r="M159" s="40">
        <v>64704</v>
      </c>
      <c r="N159" s="14"/>
      <c r="O159" s="14"/>
      <c r="P159" s="14"/>
      <c r="Q159" s="13">
        <f t="shared" si="27"/>
        <v>64704</v>
      </c>
      <c r="R159" s="13">
        <f t="shared" si="28"/>
        <v>4620000</v>
      </c>
      <c r="S159" s="13">
        <f t="shared" si="29"/>
        <v>2342352</v>
      </c>
      <c r="T159" s="13">
        <f t="shared" si="30"/>
        <v>546747.18000000005</v>
      </c>
      <c r="U159" s="13">
        <f t="shared" si="31"/>
        <v>127620.65</v>
      </c>
      <c r="V159" s="13">
        <f t="shared" si="32"/>
        <v>2342352</v>
      </c>
      <c r="W159" s="20">
        <f t="shared" si="33"/>
        <v>3221080.6919119554</v>
      </c>
      <c r="X159" s="21">
        <f t="shared" si="34"/>
        <v>1.3751480101675391</v>
      </c>
      <c r="Y159" s="20">
        <f>+V159</f>
        <v>2342352</v>
      </c>
      <c r="Z159" s="22" t="s">
        <v>13</v>
      </c>
    </row>
    <row r="160" spans="1:26" ht="50.65" x14ac:dyDescent="0.45">
      <c r="A160" s="16">
        <v>5</v>
      </c>
      <c r="B160" s="16">
        <v>10</v>
      </c>
      <c r="C160" s="25" t="s">
        <v>249</v>
      </c>
      <c r="D160" s="28" t="s">
        <v>250</v>
      </c>
      <c r="E160" s="39" t="s">
        <v>30</v>
      </c>
      <c r="F160" s="12">
        <v>1</v>
      </c>
      <c r="G160" s="40"/>
      <c r="H160" s="40"/>
      <c r="I160" s="29">
        <v>1210000</v>
      </c>
      <c r="J160" s="40"/>
      <c r="K160" s="40"/>
      <c r="L160" s="40"/>
      <c r="M160" s="40">
        <v>64704</v>
      </c>
      <c r="N160" s="14"/>
      <c r="O160" s="14"/>
      <c r="P160" s="14"/>
      <c r="Q160" s="13">
        <f t="shared" si="27"/>
        <v>64704</v>
      </c>
      <c r="R160" s="13">
        <f t="shared" si="28"/>
        <v>1210000</v>
      </c>
      <c r="S160" s="13">
        <f t="shared" si="29"/>
        <v>637352</v>
      </c>
      <c r="T160" s="13">
        <f t="shared" si="30"/>
        <v>279806.78999999998</v>
      </c>
      <c r="U160" s="13">
        <f t="shared" si="31"/>
        <v>122839.25</v>
      </c>
      <c r="V160" s="13">
        <f t="shared" si="32"/>
        <v>637352</v>
      </c>
      <c r="W160" s="20">
        <f t="shared" si="33"/>
        <v>809846.56806582818</v>
      </c>
      <c r="X160" s="21">
        <f t="shared" si="34"/>
        <v>1.2706425461375004</v>
      </c>
      <c r="Y160" s="20">
        <f>+V160</f>
        <v>637352</v>
      </c>
      <c r="Z160" s="22" t="s">
        <v>13</v>
      </c>
    </row>
    <row r="161" spans="1:26" ht="30.4" x14ac:dyDescent="0.45">
      <c r="A161" s="16">
        <v>6</v>
      </c>
      <c r="B161" s="16">
        <v>10</v>
      </c>
      <c r="C161" s="25" t="s">
        <v>251</v>
      </c>
      <c r="D161" s="25" t="s">
        <v>252</v>
      </c>
      <c r="E161" s="11" t="s">
        <v>30</v>
      </c>
      <c r="F161" s="12">
        <v>1</v>
      </c>
      <c r="G161" s="14"/>
      <c r="H161" s="14"/>
      <c r="I161" s="29">
        <v>4730000</v>
      </c>
      <c r="J161" s="14"/>
      <c r="K161" s="14"/>
      <c r="L161" s="14"/>
      <c r="M161" s="14"/>
      <c r="N161" s="14"/>
      <c r="O161" s="14"/>
      <c r="P161" s="14"/>
      <c r="Q161" s="13">
        <f t="shared" si="27"/>
        <v>4730000</v>
      </c>
      <c r="R161" s="13">
        <f t="shared" si="28"/>
        <v>4730000</v>
      </c>
      <c r="S161" s="13">
        <f t="shared" si="29"/>
        <v>4730000</v>
      </c>
      <c r="T161" s="13">
        <f t="shared" si="30"/>
        <v>4730000</v>
      </c>
      <c r="U161" s="13">
        <f t="shared" si="31"/>
        <v>4730000</v>
      </c>
      <c r="V161" s="13">
        <f t="shared" si="32"/>
        <v>4730000</v>
      </c>
      <c r="W161" s="13"/>
      <c r="X161" s="21"/>
      <c r="Y161" s="20">
        <f t="shared" ref="Y161:Y163" si="41">+R161</f>
        <v>4730000</v>
      </c>
      <c r="Z161" s="22" t="s">
        <v>54</v>
      </c>
    </row>
    <row r="162" spans="1:26" ht="30.4" x14ac:dyDescent="0.45">
      <c r="A162" s="16">
        <v>7</v>
      </c>
      <c r="B162" s="16">
        <v>10</v>
      </c>
      <c r="C162" s="25" t="s">
        <v>253</v>
      </c>
      <c r="D162" s="25" t="s">
        <v>252</v>
      </c>
      <c r="E162" s="11" t="s">
        <v>30</v>
      </c>
      <c r="F162" s="12">
        <v>1</v>
      </c>
      <c r="G162" s="14"/>
      <c r="H162" s="14"/>
      <c r="I162" s="29">
        <v>7150000</v>
      </c>
      <c r="J162" s="14"/>
      <c r="K162" s="14"/>
      <c r="L162" s="14"/>
      <c r="M162" s="14"/>
      <c r="N162" s="14"/>
      <c r="O162" s="14"/>
      <c r="P162" s="14"/>
      <c r="Q162" s="13">
        <f t="shared" si="27"/>
        <v>7150000</v>
      </c>
      <c r="R162" s="13">
        <f t="shared" si="28"/>
        <v>7150000</v>
      </c>
      <c r="S162" s="13">
        <f t="shared" si="29"/>
        <v>7150000</v>
      </c>
      <c r="T162" s="13">
        <f t="shared" si="30"/>
        <v>7150000</v>
      </c>
      <c r="U162" s="13">
        <f t="shared" si="31"/>
        <v>7150000</v>
      </c>
      <c r="V162" s="13">
        <f t="shared" si="32"/>
        <v>7150000</v>
      </c>
      <c r="W162" s="13"/>
      <c r="X162" s="21"/>
      <c r="Y162" s="20">
        <f t="shared" si="41"/>
        <v>7150000</v>
      </c>
      <c r="Z162" s="22" t="s">
        <v>54</v>
      </c>
    </row>
    <row r="163" spans="1:26" ht="30.4" x14ac:dyDescent="0.45">
      <c r="A163" s="16">
        <v>8</v>
      </c>
      <c r="B163" s="16">
        <v>10</v>
      </c>
      <c r="C163" s="25" t="s">
        <v>254</v>
      </c>
      <c r="D163" s="25" t="s">
        <v>255</v>
      </c>
      <c r="E163" s="11" t="s">
        <v>30</v>
      </c>
      <c r="F163" s="12">
        <v>1</v>
      </c>
      <c r="G163" s="14"/>
      <c r="H163" s="14"/>
      <c r="I163" s="29">
        <v>4510000</v>
      </c>
      <c r="J163" s="14"/>
      <c r="K163" s="14"/>
      <c r="L163" s="14"/>
      <c r="M163" s="14"/>
      <c r="N163" s="14"/>
      <c r="O163" s="14"/>
      <c r="P163" s="14"/>
      <c r="Q163" s="13">
        <f t="shared" si="27"/>
        <v>4510000</v>
      </c>
      <c r="R163" s="13">
        <f t="shared" si="28"/>
        <v>4510000</v>
      </c>
      <c r="S163" s="13">
        <f t="shared" si="29"/>
        <v>4510000</v>
      </c>
      <c r="T163" s="13">
        <f t="shared" si="30"/>
        <v>4510000</v>
      </c>
      <c r="U163" s="13">
        <f t="shared" si="31"/>
        <v>4510000</v>
      </c>
      <c r="V163" s="13">
        <f t="shared" si="32"/>
        <v>4510000</v>
      </c>
      <c r="W163" s="13"/>
      <c r="X163" s="21"/>
      <c r="Y163" s="20">
        <f t="shared" si="41"/>
        <v>4510000</v>
      </c>
      <c r="Z163" s="22" t="s">
        <v>54</v>
      </c>
    </row>
    <row r="164" spans="1:26" x14ac:dyDescent="0.45">
      <c r="A164" s="24" t="s">
        <v>256</v>
      </c>
      <c r="B164" s="24"/>
      <c r="C164" s="24"/>
      <c r="D164" s="24"/>
      <c r="E164" s="11"/>
      <c r="F164" s="12"/>
      <c r="G164" s="14"/>
      <c r="H164" s="14"/>
      <c r="I164" s="19"/>
      <c r="J164" s="14"/>
      <c r="K164" s="14"/>
      <c r="L164" s="14"/>
      <c r="M164" s="14"/>
      <c r="N164" s="14"/>
      <c r="O164" s="14"/>
      <c r="P164" s="14"/>
      <c r="Q164" s="13"/>
      <c r="R164" s="13"/>
      <c r="S164" s="13"/>
      <c r="T164" s="13"/>
      <c r="U164" s="13"/>
      <c r="V164" s="13"/>
      <c r="W164" s="13"/>
      <c r="X164" s="21"/>
      <c r="Y164" s="15"/>
      <c r="Z164" s="15"/>
    </row>
    <row r="165" spans="1:26" x14ac:dyDescent="0.45">
      <c r="A165" s="10" t="s">
        <v>24</v>
      </c>
      <c r="B165" s="10" t="s">
        <v>25</v>
      </c>
      <c r="C165" s="10" t="s">
        <v>26</v>
      </c>
      <c r="D165" s="10" t="s">
        <v>38</v>
      </c>
      <c r="E165" s="11"/>
      <c r="F165" s="12"/>
      <c r="G165" s="14"/>
      <c r="H165" s="14"/>
      <c r="I165" s="19"/>
      <c r="J165" s="14"/>
      <c r="K165" s="14"/>
      <c r="L165" s="14"/>
      <c r="M165" s="14"/>
      <c r="N165" s="14"/>
      <c r="O165" s="14"/>
      <c r="P165" s="14"/>
      <c r="Q165" s="13"/>
      <c r="R165" s="13"/>
      <c r="S165" s="13"/>
      <c r="T165" s="13"/>
      <c r="U165" s="13"/>
      <c r="V165" s="13"/>
      <c r="W165" s="13"/>
      <c r="X165" s="21"/>
      <c r="Y165" s="15"/>
      <c r="Z165" s="15"/>
    </row>
    <row r="166" spans="1:26" ht="20.25" x14ac:dyDescent="0.45">
      <c r="A166" s="16">
        <v>1</v>
      </c>
      <c r="B166" s="16">
        <v>11</v>
      </c>
      <c r="C166" s="35" t="s">
        <v>257</v>
      </c>
      <c r="D166" s="35" t="s">
        <v>258</v>
      </c>
      <c r="E166" s="11" t="s">
        <v>30</v>
      </c>
      <c r="F166" s="12">
        <v>1</v>
      </c>
      <c r="G166" s="14">
        <f>+[1]HISTORICOS!N166</f>
        <v>15001.71</v>
      </c>
      <c r="H166" s="14"/>
      <c r="I166" s="41">
        <v>2139501</v>
      </c>
      <c r="J166" s="14"/>
      <c r="K166" s="14"/>
      <c r="L166" s="14"/>
      <c r="M166" s="14"/>
      <c r="N166" s="14"/>
      <c r="O166" s="14"/>
      <c r="P166" s="14"/>
      <c r="Q166" s="13">
        <f t="shared" si="27"/>
        <v>15001.71</v>
      </c>
      <c r="R166" s="13">
        <f t="shared" si="28"/>
        <v>2139501</v>
      </c>
      <c r="S166" s="13">
        <f t="shared" si="29"/>
        <v>1077251.3600000001</v>
      </c>
      <c r="T166" s="13">
        <f t="shared" si="30"/>
        <v>179154.05</v>
      </c>
      <c r="U166" s="13">
        <f t="shared" si="31"/>
        <v>29794.51</v>
      </c>
      <c r="V166" s="13">
        <f t="shared" si="32"/>
        <v>1077251.3600000001</v>
      </c>
      <c r="W166" s="20">
        <f t="shared" si="33"/>
        <v>1502247.8545850054</v>
      </c>
      <c r="X166" s="21">
        <f t="shared" si="34"/>
        <v>1.3945193390937147</v>
      </c>
      <c r="Y166" s="20">
        <f t="shared" ref="Y166:Y177" si="42">+G166</f>
        <v>15001.71</v>
      </c>
      <c r="Z166" s="22" t="s">
        <v>1</v>
      </c>
    </row>
    <row r="167" spans="1:26" ht="20.25" x14ac:dyDescent="0.45">
      <c r="A167" s="16">
        <v>2</v>
      </c>
      <c r="B167" s="16">
        <v>11</v>
      </c>
      <c r="C167" s="35" t="s">
        <v>259</v>
      </c>
      <c r="D167" s="35" t="s">
        <v>260</v>
      </c>
      <c r="E167" s="11" t="s">
        <v>30</v>
      </c>
      <c r="F167" s="12">
        <v>1</v>
      </c>
      <c r="G167" s="14">
        <f>+[1]HISTORICOS!N167</f>
        <v>28199.5</v>
      </c>
      <c r="H167" s="14"/>
      <c r="I167" s="41">
        <v>1340630</v>
      </c>
      <c r="J167" s="14"/>
      <c r="K167" s="14"/>
      <c r="L167" s="14"/>
      <c r="M167" s="14"/>
      <c r="N167" s="14"/>
      <c r="O167" s="14"/>
      <c r="P167" s="14"/>
      <c r="Q167" s="13">
        <f t="shared" si="27"/>
        <v>28199.5</v>
      </c>
      <c r="R167" s="13">
        <f t="shared" si="28"/>
        <v>1340630</v>
      </c>
      <c r="S167" s="13">
        <f t="shared" si="29"/>
        <v>684414.75</v>
      </c>
      <c r="T167" s="13">
        <f t="shared" si="30"/>
        <v>194435.33</v>
      </c>
      <c r="U167" s="13">
        <f t="shared" si="31"/>
        <v>55237.11</v>
      </c>
      <c r="V167" s="13">
        <f t="shared" si="32"/>
        <v>684414.75</v>
      </c>
      <c r="W167" s="20">
        <f t="shared" si="33"/>
        <v>928028.50638605119</v>
      </c>
      <c r="X167" s="21">
        <f t="shared" si="34"/>
        <v>1.3559446320904849</v>
      </c>
      <c r="Y167" s="20">
        <f t="shared" si="42"/>
        <v>28199.5</v>
      </c>
      <c r="Z167" s="22" t="s">
        <v>1</v>
      </c>
    </row>
    <row r="168" spans="1:26" ht="111.4" x14ac:dyDescent="0.45">
      <c r="A168" s="16">
        <v>3</v>
      </c>
      <c r="B168" s="16">
        <v>11</v>
      </c>
      <c r="C168" s="35" t="s">
        <v>261</v>
      </c>
      <c r="D168" s="23" t="s">
        <v>262</v>
      </c>
      <c r="E168" s="11" t="s">
        <v>30</v>
      </c>
      <c r="F168" s="12">
        <v>1</v>
      </c>
      <c r="G168" s="14">
        <f>+[1]HISTORICOS!N168</f>
        <v>16415.37</v>
      </c>
      <c r="H168" s="14"/>
      <c r="I168" s="41">
        <v>780369</v>
      </c>
      <c r="J168" s="14"/>
      <c r="K168" s="14"/>
      <c r="L168" s="14"/>
      <c r="M168" s="14"/>
      <c r="N168" s="14"/>
      <c r="O168" s="14"/>
      <c r="P168" s="14"/>
      <c r="Q168" s="13">
        <f t="shared" si="27"/>
        <v>16415.37</v>
      </c>
      <c r="R168" s="13">
        <f t="shared" si="28"/>
        <v>780369</v>
      </c>
      <c r="S168" s="13">
        <f t="shared" si="29"/>
        <v>398392.19</v>
      </c>
      <c r="T168" s="13">
        <f t="shared" si="30"/>
        <v>113181.47</v>
      </c>
      <c r="U168" s="13">
        <f t="shared" si="31"/>
        <v>32154.36</v>
      </c>
      <c r="V168" s="13">
        <f t="shared" si="32"/>
        <v>398392.19</v>
      </c>
      <c r="W168" s="20">
        <f t="shared" si="33"/>
        <v>540196.79228507879</v>
      </c>
      <c r="X168" s="21">
        <f t="shared" si="34"/>
        <v>1.3559422243821566</v>
      </c>
      <c r="Y168" s="20">
        <f t="shared" si="42"/>
        <v>16415.37</v>
      </c>
      <c r="Z168" s="22" t="s">
        <v>1</v>
      </c>
    </row>
    <row r="169" spans="1:26" ht="70.900000000000006" x14ac:dyDescent="0.45">
      <c r="A169" s="16">
        <v>4</v>
      </c>
      <c r="B169" s="16">
        <v>11</v>
      </c>
      <c r="C169" s="25" t="s">
        <v>263</v>
      </c>
      <c r="D169" s="25" t="s">
        <v>264</v>
      </c>
      <c r="E169" s="11" t="s">
        <v>30</v>
      </c>
      <c r="F169" s="12">
        <v>1</v>
      </c>
      <c r="G169" s="14">
        <f>+[1]HISTORICOS!N169</f>
        <v>16959.080000000002</v>
      </c>
      <c r="H169" s="14"/>
      <c r="I169" s="41">
        <v>806235</v>
      </c>
      <c r="J169" s="14"/>
      <c r="K169" s="14"/>
      <c r="L169" s="14"/>
      <c r="M169" s="14"/>
      <c r="N169" s="14"/>
      <c r="O169" s="14"/>
      <c r="P169" s="14"/>
      <c r="Q169" s="13">
        <f t="shared" si="27"/>
        <v>16959.080000000002</v>
      </c>
      <c r="R169" s="13">
        <f t="shared" si="28"/>
        <v>806235</v>
      </c>
      <c r="S169" s="13">
        <f t="shared" si="29"/>
        <v>411597.04</v>
      </c>
      <c r="T169" s="13">
        <f t="shared" si="30"/>
        <v>116931.62</v>
      </c>
      <c r="U169" s="13">
        <f t="shared" si="31"/>
        <v>33219.39</v>
      </c>
      <c r="V169" s="13">
        <f t="shared" si="32"/>
        <v>411597.04</v>
      </c>
      <c r="W169" s="20">
        <f t="shared" si="33"/>
        <v>558102.35525925097</v>
      </c>
      <c r="X169" s="21">
        <f t="shared" si="34"/>
        <v>1.3559435589217332</v>
      </c>
      <c r="Y169" s="20">
        <f t="shared" si="42"/>
        <v>16959.080000000002</v>
      </c>
      <c r="Z169" s="22" t="s">
        <v>1</v>
      </c>
    </row>
    <row r="170" spans="1:26" ht="70.900000000000006" x14ac:dyDescent="0.45">
      <c r="A170" s="16">
        <v>5</v>
      </c>
      <c r="B170" s="16">
        <v>11</v>
      </c>
      <c r="C170" s="35" t="s">
        <v>265</v>
      </c>
      <c r="D170" s="35" t="s">
        <v>266</v>
      </c>
      <c r="E170" s="11" t="s">
        <v>30</v>
      </c>
      <c r="F170" s="12">
        <v>1</v>
      </c>
      <c r="G170" s="14">
        <f>+[1]HISTORICOS!N170</f>
        <v>26458.400000000001</v>
      </c>
      <c r="H170" s="14"/>
      <c r="I170" s="41">
        <v>301880</v>
      </c>
      <c r="J170" s="14"/>
      <c r="K170" s="14"/>
      <c r="L170" s="14"/>
      <c r="M170" s="14"/>
      <c r="N170" s="14"/>
      <c r="O170" s="14"/>
      <c r="P170" s="14"/>
      <c r="Q170" s="13">
        <f t="shared" si="27"/>
        <v>26458.400000000001</v>
      </c>
      <c r="R170" s="13">
        <f t="shared" si="28"/>
        <v>301880</v>
      </c>
      <c r="S170" s="13">
        <f t="shared" si="29"/>
        <v>164169.20000000001</v>
      </c>
      <c r="T170" s="13">
        <f t="shared" si="30"/>
        <v>89371.48</v>
      </c>
      <c r="U170" s="13">
        <f t="shared" si="31"/>
        <v>48652.62</v>
      </c>
      <c r="V170" s="13">
        <f t="shared" si="32"/>
        <v>164169.20000000001</v>
      </c>
      <c r="W170" s="20">
        <f t="shared" si="33"/>
        <v>194752.4810452488</v>
      </c>
      <c r="X170" s="21">
        <f t="shared" si="34"/>
        <v>1.1862912229897495</v>
      </c>
      <c r="Y170" s="20">
        <f t="shared" si="42"/>
        <v>26458.400000000001</v>
      </c>
      <c r="Z170" s="22" t="s">
        <v>1</v>
      </c>
    </row>
    <row r="171" spans="1:26" ht="70.900000000000006" x14ac:dyDescent="0.45">
      <c r="A171" s="16">
        <v>6</v>
      </c>
      <c r="B171" s="16">
        <v>11</v>
      </c>
      <c r="C171" s="25" t="s">
        <v>267</v>
      </c>
      <c r="D171" s="25" t="s">
        <v>268</v>
      </c>
      <c r="E171" s="11" t="s">
        <v>30</v>
      </c>
      <c r="F171" s="12">
        <v>1</v>
      </c>
      <c r="G171" s="14">
        <f>+[1]HISTORICOS!N171</f>
        <v>24345.16</v>
      </c>
      <c r="H171" s="14"/>
      <c r="I171" s="41">
        <v>578702</v>
      </c>
      <c r="J171" s="14"/>
      <c r="K171" s="14"/>
      <c r="L171" s="14"/>
      <c r="M171" s="14"/>
      <c r="N171" s="14"/>
      <c r="O171" s="14"/>
      <c r="P171" s="14"/>
      <c r="Q171" s="13">
        <f t="shared" si="27"/>
        <v>24345.16</v>
      </c>
      <c r="R171" s="13">
        <f t="shared" si="28"/>
        <v>578702</v>
      </c>
      <c r="S171" s="13">
        <f t="shared" si="29"/>
        <v>301523.58</v>
      </c>
      <c r="T171" s="13">
        <f t="shared" si="30"/>
        <v>118695.38</v>
      </c>
      <c r="U171" s="13">
        <f t="shared" si="31"/>
        <v>46724.68</v>
      </c>
      <c r="V171" s="13">
        <f t="shared" si="32"/>
        <v>301523.58</v>
      </c>
      <c r="W171" s="20">
        <f t="shared" si="33"/>
        <v>391989.48076114594</v>
      </c>
      <c r="X171" s="21">
        <f t="shared" si="34"/>
        <v>1.3000292738668926</v>
      </c>
      <c r="Y171" s="20">
        <f t="shared" si="42"/>
        <v>24345.16</v>
      </c>
      <c r="Z171" s="22" t="s">
        <v>1</v>
      </c>
    </row>
    <row r="172" spans="1:26" ht="20.25" x14ac:dyDescent="0.45">
      <c r="A172" s="16">
        <v>7</v>
      </c>
      <c r="B172" s="16">
        <v>11</v>
      </c>
      <c r="C172" s="25" t="s">
        <v>269</v>
      </c>
      <c r="D172" s="25" t="s">
        <v>270</v>
      </c>
      <c r="E172" s="11" t="s">
        <v>30</v>
      </c>
      <c r="F172" s="12">
        <v>1</v>
      </c>
      <c r="G172" s="14">
        <f>+[1]HISTORICOS!N172</f>
        <v>273989.08</v>
      </c>
      <c r="H172" s="14"/>
      <c r="I172" s="41">
        <v>260504</v>
      </c>
      <c r="J172" s="14"/>
      <c r="K172" s="14"/>
      <c r="L172" s="14"/>
      <c r="M172" s="14"/>
      <c r="N172" s="14"/>
      <c r="O172" s="14"/>
      <c r="P172" s="14"/>
      <c r="Q172" s="13">
        <f t="shared" si="27"/>
        <v>260504</v>
      </c>
      <c r="R172" s="13">
        <f t="shared" si="28"/>
        <v>273989.08</v>
      </c>
      <c r="S172" s="13">
        <f t="shared" si="29"/>
        <v>267246.53999999998</v>
      </c>
      <c r="T172" s="13">
        <f t="shared" si="30"/>
        <v>267161.46999999997</v>
      </c>
      <c r="U172" s="13">
        <f t="shared" si="31"/>
        <v>267076.43</v>
      </c>
      <c r="V172" s="13">
        <f t="shared" si="32"/>
        <v>267246.53999999998</v>
      </c>
      <c r="W172" s="20">
        <f t="shared" si="33"/>
        <v>9535.3915128430999</v>
      </c>
      <c r="X172" s="21">
        <f t="shared" si="34"/>
        <v>3.5680130836654049E-2</v>
      </c>
      <c r="Y172" s="20">
        <f t="shared" si="42"/>
        <v>273989.08</v>
      </c>
      <c r="Z172" s="22" t="s">
        <v>1</v>
      </c>
    </row>
    <row r="173" spans="1:26" ht="20.25" x14ac:dyDescent="0.45">
      <c r="A173" s="16">
        <v>8</v>
      </c>
      <c r="B173" s="16">
        <v>11</v>
      </c>
      <c r="C173" s="35" t="s">
        <v>271</v>
      </c>
      <c r="D173" s="35" t="s">
        <v>272</v>
      </c>
      <c r="E173" s="11" t="s">
        <v>30</v>
      </c>
      <c r="F173" s="12">
        <v>1</v>
      </c>
      <c r="G173" s="14">
        <f>+[1]HISTORICOS!N173</f>
        <v>865060.91</v>
      </c>
      <c r="H173" s="14"/>
      <c r="I173" s="41">
        <v>382535</v>
      </c>
      <c r="J173" s="14"/>
      <c r="K173" s="14"/>
      <c r="L173" s="14"/>
      <c r="M173" s="14"/>
      <c r="N173" s="14"/>
      <c r="O173" s="14"/>
      <c r="P173" s="14"/>
      <c r="Q173" s="13">
        <f t="shared" si="27"/>
        <v>382535</v>
      </c>
      <c r="R173" s="13">
        <f t="shared" si="28"/>
        <v>865060.91</v>
      </c>
      <c r="S173" s="13">
        <f t="shared" si="29"/>
        <v>623797.96</v>
      </c>
      <c r="T173" s="13">
        <f t="shared" si="30"/>
        <v>575253.05000000005</v>
      </c>
      <c r="U173" s="13">
        <f t="shared" si="31"/>
        <v>530485.99</v>
      </c>
      <c r="V173" s="13">
        <f t="shared" si="32"/>
        <v>623797.96</v>
      </c>
      <c r="W173" s="20">
        <f t="shared" si="33"/>
        <v>341197.34305920958</v>
      </c>
      <c r="X173" s="21">
        <f t="shared" si="34"/>
        <v>0.54696771220478113</v>
      </c>
      <c r="Y173" s="20">
        <f t="shared" si="42"/>
        <v>865060.91</v>
      </c>
      <c r="Z173" s="22" t="s">
        <v>1</v>
      </c>
    </row>
    <row r="174" spans="1:26" ht="20.25" x14ac:dyDescent="0.45">
      <c r="A174" s="16">
        <v>9</v>
      </c>
      <c r="B174" s="16">
        <v>11</v>
      </c>
      <c r="C174" s="35" t="s">
        <v>273</v>
      </c>
      <c r="D174" s="35" t="s">
        <v>274</v>
      </c>
      <c r="E174" s="11" t="s">
        <v>30</v>
      </c>
      <c r="F174" s="12">
        <v>1</v>
      </c>
      <c r="G174" s="14">
        <f>+[1]HISTORICOS!N174</f>
        <v>865060.91</v>
      </c>
      <c r="H174" s="14"/>
      <c r="I174" s="41">
        <v>382535</v>
      </c>
      <c r="J174" s="14"/>
      <c r="K174" s="14"/>
      <c r="L174" s="14"/>
      <c r="M174" s="14"/>
      <c r="N174" s="14"/>
      <c r="O174" s="14"/>
      <c r="P174" s="14"/>
      <c r="Q174" s="13">
        <f t="shared" si="27"/>
        <v>382535</v>
      </c>
      <c r="R174" s="13">
        <f t="shared" si="28"/>
        <v>865060.91</v>
      </c>
      <c r="S174" s="13">
        <f t="shared" si="29"/>
        <v>623797.96</v>
      </c>
      <c r="T174" s="13">
        <f t="shared" si="30"/>
        <v>575253.05000000005</v>
      </c>
      <c r="U174" s="13">
        <f t="shared" si="31"/>
        <v>530485.99</v>
      </c>
      <c r="V174" s="13">
        <f t="shared" si="32"/>
        <v>623797.96</v>
      </c>
      <c r="W174" s="20">
        <f t="shared" si="33"/>
        <v>341197.34305920958</v>
      </c>
      <c r="X174" s="21">
        <f t="shared" si="34"/>
        <v>0.54696771220478113</v>
      </c>
      <c r="Y174" s="20">
        <f t="shared" si="42"/>
        <v>865060.91</v>
      </c>
      <c r="Z174" s="22" t="s">
        <v>1</v>
      </c>
    </row>
    <row r="175" spans="1:26" ht="60.75" x14ac:dyDescent="0.45">
      <c r="A175" s="16">
        <v>10</v>
      </c>
      <c r="B175" s="16">
        <v>11</v>
      </c>
      <c r="C175" s="35" t="s">
        <v>275</v>
      </c>
      <c r="D175" s="35" t="s">
        <v>276</v>
      </c>
      <c r="E175" s="11" t="s">
        <v>30</v>
      </c>
      <c r="F175" s="12">
        <v>1</v>
      </c>
      <c r="G175" s="14">
        <f>+[1]HISTORICOS!N175</f>
        <v>14929.22</v>
      </c>
      <c r="H175" s="14"/>
      <c r="I175" s="41">
        <v>709702</v>
      </c>
      <c r="J175" s="14"/>
      <c r="K175" s="14"/>
      <c r="L175" s="14"/>
      <c r="M175" s="14"/>
      <c r="N175" s="14"/>
      <c r="O175" s="14"/>
      <c r="P175" s="14"/>
      <c r="Q175" s="13">
        <f t="shared" si="27"/>
        <v>14929.22</v>
      </c>
      <c r="R175" s="13">
        <f t="shared" si="28"/>
        <v>709702</v>
      </c>
      <c r="S175" s="13">
        <f t="shared" si="29"/>
        <v>362315.61</v>
      </c>
      <c r="T175" s="13">
        <f t="shared" si="30"/>
        <v>102933.46</v>
      </c>
      <c r="U175" s="13">
        <f t="shared" si="31"/>
        <v>29243.279999999999</v>
      </c>
      <c r="V175" s="13">
        <f t="shared" si="32"/>
        <v>362315.61</v>
      </c>
      <c r="W175" s="20">
        <f t="shared" si="33"/>
        <v>491278.54412182933</v>
      </c>
      <c r="X175" s="21">
        <f t="shared" si="34"/>
        <v>1.3559408718874391</v>
      </c>
      <c r="Y175" s="20">
        <f t="shared" si="42"/>
        <v>14929.22</v>
      </c>
      <c r="Z175" s="22" t="s">
        <v>1</v>
      </c>
    </row>
    <row r="176" spans="1:26" x14ac:dyDescent="0.45">
      <c r="A176" s="16">
        <v>11</v>
      </c>
      <c r="B176" s="16">
        <v>11</v>
      </c>
      <c r="C176" s="35" t="s">
        <v>277</v>
      </c>
      <c r="D176" s="35" t="s">
        <v>277</v>
      </c>
      <c r="E176" s="11" t="s">
        <v>30</v>
      </c>
      <c r="F176" s="12">
        <v>1</v>
      </c>
      <c r="G176" s="14">
        <f>+[1]HISTORICOS!N176</f>
        <v>228614.21</v>
      </c>
      <c r="H176" s="14"/>
      <c r="I176" s="41">
        <v>217362</v>
      </c>
      <c r="J176" s="14"/>
      <c r="K176" s="14"/>
      <c r="L176" s="14"/>
      <c r="M176" s="14"/>
      <c r="N176" s="14"/>
      <c r="O176" s="14"/>
      <c r="P176" s="14"/>
      <c r="Q176" s="13">
        <f t="shared" si="27"/>
        <v>217362</v>
      </c>
      <c r="R176" s="13">
        <f t="shared" si="28"/>
        <v>228614.21</v>
      </c>
      <c r="S176" s="13">
        <f t="shared" si="29"/>
        <v>222988.11</v>
      </c>
      <c r="T176" s="13">
        <f t="shared" si="30"/>
        <v>222917.12</v>
      </c>
      <c r="U176" s="13">
        <f t="shared" si="31"/>
        <v>222846.16</v>
      </c>
      <c r="V176" s="13">
        <f t="shared" si="32"/>
        <v>222988.11</v>
      </c>
      <c r="W176" s="20">
        <f t="shared" si="33"/>
        <v>7956.5139943350759</v>
      </c>
      <c r="X176" s="21">
        <f t="shared" si="34"/>
        <v>3.5681337423484491E-2</v>
      </c>
      <c r="Y176" s="20">
        <f t="shared" si="42"/>
        <v>228614.21</v>
      </c>
      <c r="Z176" s="22" t="s">
        <v>1</v>
      </c>
    </row>
    <row r="177" spans="1:26" x14ac:dyDescent="0.45">
      <c r="A177" s="16">
        <v>12</v>
      </c>
      <c r="B177" s="16">
        <v>11</v>
      </c>
      <c r="C177" s="35" t="s">
        <v>278</v>
      </c>
      <c r="D177" s="35" t="s">
        <v>278</v>
      </c>
      <c r="E177" s="11" t="s">
        <v>30</v>
      </c>
      <c r="F177" s="12">
        <v>1</v>
      </c>
      <c r="G177" s="14">
        <f>+[1]HISTORICOS!N177</f>
        <v>14478.53</v>
      </c>
      <c r="H177" s="14"/>
      <c r="I177" s="41">
        <v>709702</v>
      </c>
      <c r="J177" s="14"/>
      <c r="K177" s="14"/>
      <c r="L177" s="14"/>
      <c r="M177" s="14"/>
      <c r="N177" s="14"/>
      <c r="O177" s="14"/>
      <c r="P177" s="14"/>
      <c r="Q177" s="13">
        <f t="shared" si="27"/>
        <v>14478.53</v>
      </c>
      <c r="R177" s="13">
        <f t="shared" si="28"/>
        <v>709702</v>
      </c>
      <c r="S177" s="13">
        <f t="shared" si="29"/>
        <v>362090.27</v>
      </c>
      <c r="T177" s="13">
        <f t="shared" si="30"/>
        <v>101367.85</v>
      </c>
      <c r="U177" s="13">
        <f t="shared" si="31"/>
        <v>28378.12</v>
      </c>
      <c r="V177" s="13">
        <f t="shared" si="32"/>
        <v>362090.27</v>
      </c>
      <c r="W177" s="20">
        <f t="shared" si="33"/>
        <v>491597.23007704224</v>
      </c>
      <c r="X177" s="21">
        <f t="shared" si="34"/>
        <v>1.3576648443965154</v>
      </c>
      <c r="Y177" s="20">
        <f t="shared" si="42"/>
        <v>14478.53</v>
      </c>
      <c r="Z177" s="22" t="s">
        <v>1</v>
      </c>
    </row>
    <row r="178" spans="1:26" x14ac:dyDescent="0.45">
      <c r="A178" s="24" t="s">
        <v>279</v>
      </c>
      <c r="B178" s="24"/>
      <c r="C178" s="24"/>
      <c r="D178" s="24"/>
      <c r="E178" s="11"/>
      <c r="F178" s="12"/>
      <c r="G178" s="14"/>
      <c r="H178" s="14"/>
      <c r="I178" s="19"/>
      <c r="J178" s="14"/>
      <c r="K178" s="14"/>
      <c r="L178" s="14"/>
      <c r="M178" s="14"/>
      <c r="N178" s="14"/>
      <c r="O178" s="14"/>
      <c r="P178" s="14"/>
      <c r="Q178" s="13"/>
      <c r="R178" s="13"/>
      <c r="S178" s="13"/>
      <c r="T178" s="13"/>
      <c r="U178" s="13"/>
      <c r="V178" s="13"/>
      <c r="W178" s="13"/>
      <c r="X178" s="21"/>
      <c r="Y178" s="15"/>
      <c r="Z178" s="15"/>
    </row>
    <row r="179" spans="1:26" x14ac:dyDescent="0.45">
      <c r="A179" s="10" t="s">
        <v>24</v>
      </c>
      <c r="B179" s="10" t="s">
        <v>25</v>
      </c>
      <c r="C179" s="10" t="s">
        <v>26</v>
      </c>
      <c r="D179" s="10" t="s">
        <v>27</v>
      </c>
      <c r="E179" s="11"/>
      <c r="F179" s="12"/>
      <c r="G179" s="14"/>
      <c r="H179" s="14"/>
      <c r="I179" s="19"/>
      <c r="J179" s="14"/>
      <c r="K179" s="14"/>
      <c r="L179" s="14"/>
      <c r="M179" s="14"/>
      <c r="N179" s="14"/>
      <c r="O179" s="14"/>
      <c r="P179" s="14"/>
      <c r="Q179" s="13"/>
      <c r="R179" s="13"/>
      <c r="S179" s="13"/>
      <c r="T179" s="13"/>
      <c r="U179" s="13"/>
      <c r="V179" s="13"/>
      <c r="W179" s="13"/>
      <c r="X179" s="21"/>
      <c r="Y179" s="15"/>
      <c r="Z179" s="15"/>
    </row>
    <row r="180" spans="1:26" ht="20.25" x14ac:dyDescent="0.45">
      <c r="A180" s="16">
        <v>1</v>
      </c>
      <c r="B180" s="16">
        <v>12</v>
      </c>
      <c r="C180" s="25" t="s">
        <v>280</v>
      </c>
      <c r="D180" s="25" t="s">
        <v>280</v>
      </c>
      <c r="E180" s="11" t="s">
        <v>30</v>
      </c>
      <c r="F180" s="12">
        <v>1</v>
      </c>
      <c r="G180" s="14">
        <f>+[1]HISTORICOS!N180</f>
        <v>1095910.3999999999</v>
      </c>
      <c r="H180" s="14"/>
      <c r="I180" s="14">
        <v>1041968.8552000001</v>
      </c>
      <c r="J180" s="14"/>
      <c r="K180" s="14"/>
      <c r="L180" s="14"/>
      <c r="M180" s="14"/>
      <c r="N180" s="14"/>
      <c r="O180" s="14"/>
      <c r="P180" s="14"/>
      <c r="Q180" s="13">
        <f t="shared" si="27"/>
        <v>1041968.86</v>
      </c>
      <c r="R180" s="13">
        <f t="shared" si="28"/>
        <v>1095910.3999999999</v>
      </c>
      <c r="S180" s="13">
        <f t="shared" si="29"/>
        <v>1068939.6299999999</v>
      </c>
      <c r="T180" s="13">
        <f t="shared" si="30"/>
        <v>1068599.32</v>
      </c>
      <c r="U180" s="13">
        <f t="shared" si="31"/>
        <v>1068259.1200000001</v>
      </c>
      <c r="V180" s="13">
        <f t="shared" si="32"/>
        <v>1068939.6299999999</v>
      </c>
      <c r="W180" s="20">
        <f t="shared" si="33"/>
        <v>38142.432115757809</v>
      </c>
      <c r="X180" s="21">
        <f t="shared" si="34"/>
        <v>3.5682494170187901E-2</v>
      </c>
      <c r="Y180" s="20">
        <f t="shared" ref="Y180:Y243" si="43">+G180</f>
        <v>1095910.3999999999</v>
      </c>
      <c r="Z180" s="22" t="s">
        <v>1</v>
      </c>
    </row>
    <row r="181" spans="1:26" ht="20.25" x14ac:dyDescent="0.45">
      <c r="A181" s="16">
        <v>2</v>
      </c>
      <c r="B181" s="16">
        <v>12</v>
      </c>
      <c r="C181" s="18" t="s">
        <v>281</v>
      </c>
      <c r="D181" s="18" t="s">
        <v>281</v>
      </c>
      <c r="E181" s="11" t="s">
        <v>30</v>
      </c>
      <c r="F181" s="12">
        <v>1</v>
      </c>
      <c r="G181" s="14">
        <f>+[1]HISTORICOS!N181</f>
        <v>1095910.3999999999</v>
      </c>
      <c r="H181" s="14"/>
      <c r="I181" s="14">
        <v>1041968.8552000001</v>
      </c>
      <c r="J181" s="14"/>
      <c r="K181" s="14"/>
      <c r="L181" s="14"/>
      <c r="M181" s="14"/>
      <c r="N181" s="14"/>
      <c r="O181" s="14"/>
      <c r="P181" s="14"/>
      <c r="Q181" s="13">
        <f t="shared" si="27"/>
        <v>1041968.86</v>
      </c>
      <c r="R181" s="13">
        <f t="shared" si="28"/>
        <v>1095910.3999999999</v>
      </c>
      <c r="S181" s="13">
        <f t="shared" si="29"/>
        <v>1068939.6299999999</v>
      </c>
      <c r="T181" s="13">
        <f t="shared" si="30"/>
        <v>1068599.32</v>
      </c>
      <c r="U181" s="13">
        <f t="shared" si="31"/>
        <v>1068259.1200000001</v>
      </c>
      <c r="V181" s="13">
        <f t="shared" si="32"/>
        <v>1068939.6299999999</v>
      </c>
      <c r="W181" s="20">
        <f t="shared" si="33"/>
        <v>38142.432115757809</v>
      </c>
      <c r="X181" s="21">
        <f t="shared" si="34"/>
        <v>3.5682494170187901E-2</v>
      </c>
      <c r="Y181" s="20">
        <f t="shared" si="43"/>
        <v>1095910.3999999999</v>
      </c>
      <c r="Z181" s="22" t="s">
        <v>1</v>
      </c>
    </row>
    <row r="182" spans="1:26" ht="20.25" x14ac:dyDescent="0.45">
      <c r="A182" s="16">
        <v>3</v>
      </c>
      <c r="B182" s="16">
        <v>12</v>
      </c>
      <c r="C182" s="18" t="s">
        <v>282</v>
      </c>
      <c r="D182" s="18" t="s">
        <v>282</v>
      </c>
      <c r="E182" s="11" t="s">
        <v>30</v>
      </c>
      <c r="F182" s="12">
        <v>1</v>
      </c>
      <c r="G182" s="14">
        <f>+[1]HISTORICOS!N182</f>
        <v>1095910.3999999999</v>
      </c>
      <c r="H182" s="14"/>
      <c r="I182" s="14">
        <v>1041968.8552000001</v>
      </c>
      <c r="J182" s="14"/>
      <c r="K182" s="14"/>
      <c r="L182" s="14"/>
      <c r="M182" s="14"/>
      <c r="N182" s="14"/>
      <c r="O182" s="14"/>
      <c r="P182" s="14"/>
      <c r="Q182" s="13">
        <f t="shared" si="27"/>
        <v>1041968.86</v>
      </c>
      <c r="R182" s="13">
        <f t="shared" si="28"/>
        <v>1095910.3999999999</v>
      </c>
      <c r="S182" s="13">
        <f t="shared" si="29"/>
        <v>1068939.6299999999</v>
      </c>
      <c r="T182" s="13">
        <f t="shared" si="30"/>
        <v>1068599.32</v>
      </c>
      <c r="U182" s="13">
        <f t="shared" si="31"/>
        <v>1068259.1200000001</v>
      </c>
      <c r="V182" s="13">
        <f t="shared" si="32"/>
        <v>1068939.6299999999</v>
      </c>
      <c r="W182" s="20">
        <f t="shared" si="33"/>
        <v>38142.432115757809</v>
      </c>
      <c r="X182" s="21">
        <f t="shared" si="34"/>
        <v>3.5682494170187901E-2</v>
      </c>
      <c r="Y182" s="20">
        <f t="shared" si="43"/>
        <v>1095910.3999999999</v>
      </c>
      <c r="Z182" s="22" t="s">
        <v>1</v>
      </c>
    </row>
    <row r="183" spans="1:26" ht="20.25" x14ac:dyDescent="0.45">
      <c r="A183" s="16">
        <v>4</v>
      </c>
      <c r="B183" s="16">
        <v>12</v>
      </c>
      <c r="C183" s="18" t="s">
        <v>282</v>
      </c>
      <c r="D183" s="18" t="s">
        <v>282</v>
      </c>
      <c r="E183" s="11" t="s">
        <v>30</v>
      </c>
      <c r="F183" s="12">
        <v>1</v>
      </c>
      <c r="G183" s="14">
        <f>+[1]HISTORICOS!N183</f>
        <v>1095910.3999999999</v>
      </c>
      <c r="H183" s="14"/>
      <c r="I183" s="14">
        <v>1041968.8552000001</v>
      </c>
      <c r="J183" s="14"/>
      <c r="K183" s="14"/>
      <c r="L183" s="14"/>
      <c r="M183" s="14"/>
      <c r="N183" s="14"/>
      <c r="O183" s="14"/>
      <c r="P183" s="14"/>
      <c r="Q183" s="13">
        <f t="shared" si="27"/>
        <v>1041968.86</v>
      </c>
      <c r="R183" s="13">
        <f t="shared" si="28"/>
        <v>1095910.3999999999</v>
      </c>
      <c r="S183" s="13">
        <f t="shared" si="29"/>
        <v>1068939.6299999999</v>
      </c>
      <c r="T183" s="13">
        <f t="shared" si="30"/>
        <v>1068599.32</v>
      </c>
      <c r="U183" s="13">
        <f t="shared" si="31"/>
        <v>1068259.1200000001</v>
      </c>
      <c r="V183" s="13">
        <f t="shared" si="32"/>
        <v>1068939.6299999999</v>
      </c>
      <c r="W183" s="20">
        <f t="shared" si="33"/>
        <v>38142.432115757809</v>
      </c>
      <c r="X183" s="21">
        <f t="shared" si="34"/>
        <v>3.5682494170187901E-2</v>
      </c>
      <c r="Y183" s="20">
        <f t="shared" si="43"/>
        <v>1095910.3999999999</v>
      </c>
      <c r="Z183" s="22" t="s">
        <v>1</v>
      </c>
    </row>
    <row r="184" spans="1:26" x14ac:dyDescent="0.45">
      <c r="A184" s="16">
        <v>5</v>
      </c>
      <c r="B184" s="16">
        <v>12</v>
      </c>
      <c r="C184" s="18" t="s">
        <v>283</v>
      </c>
      <c r="D184" s="18" t="s">
        <v>283</v>
      </c>
      <c r="E184" s="11" t="s">
        <v>30</v>
      </c>
      <c r="F184" s="12">
        <v>1</v>
      </c>
      <c r="G184" s="14">
        <f>+[1]HISTORICOS!N184</f>
        <v>888576</v>
      </c>
      <c r="H184" s="14"/>
      <c r="I184" s="14">
        <v>844838.97680000006</v>
      </c>
      <c r="J184" s="14"/>
      <c r="K184" s="14"/>
      <c r="L184" s="14"/>
      <c r="M184" s="14"/>
      <c r="N184" s="14"/>
      <c r="O184" s="14"/>
      <c r="P184" s="14"/>
      <c r="Q184" s="13">
        <f t="shared" si="27"/>
        <v>844838.98</v>
      </c>
      <c r="R184" s="13">
        <f t="shared" si="28"/>
        <v>888576</v>
      </c>
      <c r="S184" s="13">
        <f t="shared" si="29"/>
        <v>866707.49</v>
      </c>
      <c r="T184" s="13">
        <f t="shared" si="30"/>
        <v>866431.55</v>
      </c>
      <c r="U184" s="13">
        <f t="shared" si="31"/>
        <v>866155.71</v>
      </c>
      <c r="V184" s="13">
        <f t="shared" si="32"/>
        <v>866707.49</v>
      </c>
      <c r="W184" s="20">
        <f t="shared" si="33"/>
        <v>30926.745693633311</v>
      </c>
      <c r="X184" s="21">
        <f t="shared" si="34"/>
        <v>3.5683025761821106E-2</v>
      </c>
      <c r="Y184" s="20">
        <f t="shared" si="43"/>
        <v>888576</v>
      </c>
      <c r="Z184" s="22" t="s">
        <v>1</v>
      </c>
    </row>
    <row r="185" spans="1:26" x14ac:dyDescent="0.45">
      <c r="A185" s="16">
        <v>6</v>
      </c>
      <c r="B185" s="16">
        <v>12</v>
      </c>
      <c r="C185" s="18" t="s">
        <v>284</v>
      </c>
      <c r="D185" s="18" t="s">
        <v>284</v>
      </c>
      <c r="E185" s="11" t="s">
        <v>30</v>
      </c>
      <c r="F185" s="12">
        <v>1</v>
      </c>
      <c r="G185" s="14">
        <f>+[1]HISTORICOS!N185</f>
        <v>1258816.01</v>
      </c>
      <c r="H185" s="14"/>
      <c r="I185" s="14">
        <v>1196855.7327999999</v>
      </c>
      <c r="J185" s="14"/>
      <c r="K185" s="14"/>
      <c r="L185" s="14"/>
      <c r="M185" s="14"/>
      <c r="N185" s="14"/>
      <c r="O185" s="14"/>
      <c r="P185" s="14"/>
      <c r="Q185" s="13">
        <f t="shared" si="27"/>
        <v>1196855.73</v>
      </c>
      <c r="R185" s="13">
        <f t="shared" si="28"/>
        <v>1258816.01</v>
      </c>
      <c r="S185" s="13">
        <f t="shared" si="29"/>
        <v>1227835.8700000001</v>
      </c>
      <c r="T185" s="13">
        <f t="shared" si="30"/>
        <v>1227444.97</v>
      </c>
      <c r="U185" s="13">
        <f t="shared" si="31"/>
        <v>1227054.2</v>
      </c>
      <c r="V185" s="13">
        <f t="shared" si="32"/>
        <v>1227835.8700000001</v>
      </c>
      <c r="W185" s="20">
        <f t="shared" si="33"/>
        <v>43812.532172318315</v>
      </c>
      <c r="X185" s="21">
        <f t="shared" si="34"/>
        <v>3.5682727018162705E-2</v>
      </c>
      <c r="Y185" s="20">
        <f t="shared" si="43"/>
        <v>1258816.01</v>
      </c>
      <c r="Z185" s="22" t="s">
        <v>1</v>
      </c>
    </row>
    <row r="186" spans="1:26" ht="20.25" x14ac:dyDescent="0.45">
      <c r="A186" s="16">
        <v>7</v>
      </c>
      <c r="B186" s="16">
        <v>12</v>
      </c>
      <c r="C186" s="18" t="s">
        <v>285</v>
      </c>
      <c r="D186" s="18" t="s">
        <v>285</v>
      </c>
      <c r="E186" s="11" t="s">
        <v>30</v>
      </c>
      <c r="F186" s="12">
        <v>1</v>
      </c>
      <c r="G186" s="14">
        <f>+[1]HISTORICOS!N186</f>
        <v>672902.21</v>
      </c>
      <c r="H186" s="14"/>
      <c r="I186" s="14">
        <v>639781.03280000004</v>
      </c>
      <c r="J186" s="14"/>
      <c r="K186" s="14"/>
      <c r="L186" s="14"/>
      <c r="M186" s="14"/>
      <c r="N186" s="14"/>
      <c r="O186" s="14"/>
      <c r="P186" s="14"/>
      <c r="Q186" s="13">
        <f t="shared" si="27"/>
        <v>639781.03</v>
      </c>
      <c r="R186" s="13">
        <f t="shared" si="28"/>
        <v>672902.21</v>
      </c>
      <c r="S186" s="13">
        <f t="shared" si="29"/>
        <v>656341.62</v>
      </c>
      <c r="T186" s="13">
        <f t="shared" si="30"/>
        <v>656132.66</v>
      </c>
      <c r="U186" s="13">
        <f t="shared" si="31"/>
        <v>655923.77</v>
      </c>
      <c r="V186" s="13">
        <f t="shared" si="32"/>
        <v>656341.62</v>
      </c>
      <c r="W186" s="20">
        <f t="shared" si="33"/>
        <v>23420.208999001206</v>
      </c>
      <c r="X186" s="21">
        <f t="shared" si="34"/>
        <v>3.5682955773856315E-2</v>
      </c>
      <c r="Y186" s="20">
        <f t="shared" si="43"/>
        <v>672902.21</v>
      </c>
      <c r="Z186" s="22" t="s">
        <v>1</v>
      </c>
    </row>
    <row r="187" spans="1:26" x14ac:dyDescent="0.45">
      <c r="A187" s="16">
        <v>8</v>
      </c>
      <c r="B187" s="16">
        <v>12</v>
      </c>
      <c r="C187" s="18" t="s">
        <v>286</v>
      </c>
      <c r="D187" s="18" t="s">
        <v>287</v>
      </c>
      <c r="E187" s="11" t="s">
        <v>30</v>
      </c>
      <c r="F187" s="12">
        <v>1</v>
      </c>
      <c r="G187" s="14">
        <f>+[1]HISTORICOS!N187</f>
        <v>2093473.55</v>
      </c>
      <c r="H187" s="14"/>
      <c r="I187" s="14">
        <v>1990430.8424</v>
      </c>
      <c r="J187" s="14"/>
      <c r="K187" s="14"/>
      <c r="L187" s="14"/>
      <c r="M187" s="14"/>
      <c r="N187" s="14"/>
      <c r="O187" s="14"/>
      <c r="P187" s="14"/>
      <c r="Q187" s="13">
        <f t="shared" si="27"/>
        <v>1990430.84</v>
      </c>
      <c r="R187" s="13">
        <f t="shared" si="28"/>
        <v>2093473.55</v>
      </c>
      <c r="S187" s="13">
        <f t="shared" si="29"/>
        <v>2041952.2</v>
      </c>
      <c r="T187" s="13">
        <f t="shared" si="30"/>
        <v>2041302.11</v>
      </c>
      <c r="U187" s="13">
        <f t="shared" si="31"/>
        <v>2040652.24</v>
      </c>
      <c r="V187" s="13">
        <f t="shared" si="32"/>
        <v>2041952.2</v>
      </c>
      <c r="W187" s="20">
        <f t="shared" si="33"/>
        <v>72862.197295782651</v>
      </c>
      <c r="X187" s="21">
        <f t="shared" si="34"/>
        <v>3.5682616515598481E-2</v>
      </c>
      <c r="Y187" s="20">
        <f t="shared" si="43"/>
        <v>2093473.55</v>
      </c>
      <c r="Z187" s="22" t="s">
        <v>1</v>
      </c>
    </row>
    <row r="188" spans="1:26" x14ac:dyDescent="0.45">
      <c r="A188" s="16">
        <v>9</v>
      </c>
      <c r="B188" s="16">
        <v>12</v>
      </c>
      <c r="C188" s="18" t="s">
        <v>286</v>
      </c>
      <c r="D188" s="18" t="s">
        <v>288</v>
      </c>
      <c r="E188" s="11" t="s">
        <v>30</v>
      </c>
      <c r="F188" s="12">
        <v>1</v>
      </c>
      <c r="G188" s="14">
        <f>+[1]HISTORICOS!N188</f>
        <v>2093473.55</v>
      </c>
      <c r="H188" s="14"/>
      <c r="I188" s="14">
        <v>1706083.5792</v>
      </c>
      <c r="J188" s="14"/>
      <c r="K188" s="14"/>
      <c r="L188" s="14"/>
      <c r="M188" s="14"/>
      <c r="N188" s="14"/>
      <c r="O188" s="14"/>
      <c r="P188" s="14"/>
      <c r="Q188" s="13">
        <f t="shared" si="27"/>
        <v>1706083.58</v>
      </c>
      <c r="R188" s="13">
        <f t="shared" si="28"/>
        <v>2093473.55</v>
      </c>
      <c r="S188" s="13">
        <f t="shared" si="29"/>
        <v>1899778.56</v>
      </c>
      <c r="T188" s="13">
        <f t="shared" si="30"/>
        <v>1889878.53</v>
      </c>
      <c r="U188" s="13">
        <f t="shared" si="31"/>
        <v>1880030.08</v>
      </c>
      <c r="V188" s="13">
        <f t="shared" si="32"/>
        <v>1899778.56</v>
      </c>
      <c r="W188" s="20">
        <f t="shared" si="33"/>
        <v>273926.07531633589</v>
      </c>
      <c r="X188" s="21">
        <f t="shared" si="34"/>
        <v>0.14418842336884563</v>
      </c>
      <c r="Y188" s="20">
        <f t="shared" si="43"/>
        <v>2093473.55</v>
      </c>
      <c r="Z188" s="22" t="s">
        <v>1</v>
      </c>
    </row>
    <row r="189" spans="1:26" ht="20.25" x14ac:dyDescent="0.45">
      <c r="A189" s="16">
        <v>10</v>
      </c>
      <c r="B189" s="16">
        <v>12</v>
      </c>
      <c r="C189" s="18" t="s">
        <v>289</v>
      </c>
      <c r="D189" s="18" t="s">
        <v>289</v>
      </c>
      <c r="E189" s="11" t="s">
        <v>30</v>
      </c>
      <c r="F189" s="12">
        <v>1</v>
      </c>
      <c r="G189" s="14">
        <f>+[1]HISTORICOS!N189</f>
        <v>747669.12</v>
      </c>
      <c r="H189" s="14"/>
      <c r="I189" s="14">
        <v>710868.77679999999</v>
      </c>
      <c r="J189" s="14"/>
      <c r="K189" s="14"/>
      <c r="L189" s="14"/>
      <c r="M189" s="14"/>
      <c r="N189" s="14"/>
      <c r="O189" s="14"/>
      <c r="P189" s="14"/>
      <c r="Q189" s="13">
        <f t="shared" si="27"/>
        <v>710868.78</v>
      </c>
      <c r="R189" s="13">
        <f t="shared" si="28"/>
        <v>747669.12</v>
      </c>
      <c r="S189" s="13">
        <f t="shared" si="29"/>
        <v>729268.95</v>
      </c>
      <c r="T189" s="13">
        <f t="shared" si="30"/>
        <v>729036.78</v>
      </c>
      <c r="U189" s="13">
        <f t="shared" si="31"/>
        <v>728804.69</v>
      </c>
      <c r="V189" s="13">
        <f t="shared" si="32"/>
        <v>729268.95</v>
      </c>
      <c r="W189" s="20">
        <f t="shared" si="33"/>
        <v>26021.772226712255</v>
      </c>
      <c r="X189" s="21">
        <f t="shared" si="34"/>
        <v>3.5681996644327522E-2</v>
      </c>
      <c r="Y189" s="20">
        <f t="shared" si="43"/>
        <v>747669.12</v>
      </c>
      <c r="Z189" s="22" t="s">
        <v>1</v>
      </c>
    </row>
    <row r="190" spans="1:26" ht="20.25" x14ac:dyDescent="0.45">
      <c r="A190" s="16">
        <v>11</v>
      </c>
      <c r="B190" s="16">
        <v>12</v>
      </c>
      <c r="C190" s="18" t="s">
        <v>290</v>
      </c>
      <c r="D190" s="18" t="s">
        <v>290</v>
      </c>
      <c r="E190" s="11" t="s">
        <v>30</v>
      </c>
      <c r="F190" s="12">
        <v>1</v>
      </c>
      <c r="G190" s="14">
        <f>+[1]HISTORICOS!N190</f>
        <v>747669.12</v>
      </c>
      <c r="H190" s="14"/>
      <c r="I190" s="14">
        <v>710868.77679999999</v>
      </c>
      <c r="J190" s="14"/>
      <c r="K190" s="14"/>
      <c r="L190" s="14"/>
      <c r="M190" s="14"/>
      <c r="N190" s="14"/>
      <c r="O190" s="14"/>
      <c r="P190" s="14"/>
      <c r="Q190" s="13">
        <f t="shared" si="27"/>
        <v>710868.78</v>
      </c>
      <c r="R190" s="13">
        <f t="shared" si="28"/>
        <v>747669.12</v>
      </c>
      <c r="S190" s="13">
        <f t="shared" si="29"/>
        <v>729268.95</v>
      </c>
      <c r="T190" s="13">
        <f t="shared" si="30"/>
        <v>729036.78</v>
      </c>
      <c r="U190" s="13">
        <f t="shared" si="31"/>
        <v>728804.69</v>
      </c>
      <c r="V190" s="13">
        <f t="shared" si="32"/>
        <v>729268.95</v>
      </c>
      <c r="W190" s="20">
        <f t="shared" si="33"/>
        <v>26021.772226712255</v>
      </c>
      <c r="X190" s="21">
        <f t="shared" si="34"/>
        <v>3.5681996644327522E-2</v>
      </c>
      <c r="Y190" s="20">
        <f t="shared" si="43"/>
        <v>747669.12</v>
      </c>
      <c r="Z190" s="22" t="s">
        <v>1</v>
      </c>
    </row>
    <row r="191" spans="1:26" x14ac:dyDescent="0.45">
      <c r="A191" s="16">
        <v>12</v>
      </c>
      <c r="B191" s="16">
        <v>12</v>
      </c>
      <c r="C191" s="18" t="s">
        <v>291</v>
      </c>
      <c r="D191" s="18" t="s">
        <v>291</v>
      </c>
      <c r="E191" s="11" t="s">
        <v>30</v>
      </c>
      <c r="F191" s="12">
        <v>1</v>
      </c>
      <c r="G191" s="14">
        <f>+[1]HISTORICOS!N191</f>
        <v>1914032.96</v>
      </c>
      <c r="H191" s="14"/>
      <c r="I191" s="14">
        <v>1819822.7320000001</v>
      </c>
      <c r="J191" s="14"/>
      <c r="K191" s="14"/>
      <c r="L191" s="14"/>
      <c r="M191" s="14"/>
      <c r="N191" s="14"/>
      <c r="O191" s="14"/>
      <c r="P191" s="14"/>
      <c r="Q191" s="13">
        <f t="shared" si="27"/>
        <v>1819822.73</v>
      </c>
      <c r="R191" s="13">
        <f t="shared" si="28"/>
        <v>1914032.96</v>
      </c>
      <c r="S191" s="13">
        <f t="shared" si="29"/>
        <v>1866927.85</v>
      </c>
      <c r="T191" s="13">
        <f t="shared" si="30"/>
        <v>1866333.49</v>
      </c>
      <c r="U191" s="13">
        <f t="shared" si="31"/>
        <v>1865739.32</v>
      </c>
      <c r="V191" s="13">
        <f t="shared" si="32"/>
        <v>1866927.85</v>
      </c>
      <c r="W191" s="20">
        <f t="shared" si="33"/>
        <v>66616.691075930677</v>
      </c>
      <c r="X191" s="21">
        <f t="shared" si="34"/>
        <v>3.56825203908821E-2</v>
      </c>
      <c r="Y191" s="20">
        <f t="shared" si="43"/>
        <v>1914032.96</v>
      </c>
      <c r="Z191" s="22" t="s">
        <v>1</v>
      </c>
    </row>
    <row r="192" spans="1:26" ht="20.25" x14ac:dyDescent="0.45">
      <c r="A192" s="16">
        <v>13</v>
      </c>
      <c r="B192" s="16">
        <v>12</v>
      </c>
      <c r="C192" s="18" t="s">
        <v>292</v>
      </c>
      <c r="D192" s="18" t="s">
        <v>292</v>
      </c>
      <c r="E192" s="11" t="s">
        <v>30</v>
      </c>
      <c r="F192" s="12">
        <v>1</v>
      </c>
      <c r="G192" s="14">
        <f>+[1]HISTORICOS!N192</f>
        <v>70957.289999999994</v>
      </c>
      <c r="H192" s="14"/>
      <c r="I192" s="14">
        <v>67464.051200000002</v>
      </c>
      <c r="J192" s="14"/>
      <c r="K192" s="14"/>
      <c r="L192" s="14"/>
      <c r="M192" s="14"/>
      <c r="N192" s="14"/>
      <c r="O192" s="14"/>
      <c r="P192" s="14"/>
      <c r="Q192" s="13">
        <f t="shared" si="27"/>
        <v>67464.05</v>
      </c>
      <c r="R192" s="13">
        <f t="shared" si="28"/>
        <v>70957.289999999994</v>
      </c>
      <c r="S192" s="13">
        <f t="shared" si="29"/>
        <v>69210.67</v>
      </c>
      <c r="T192" s="13">
        <f t="shared" si="30"/>
        <v>69188.63</v>
      </c>
      <c r="U192" s="13">
        <f t="shared" si="31"/>
        <v>69166.59</v>
      </c>
      <c r="V192" s="13">
        <f t="shared" si="32"/>
        <v>69210.67</v>
      </c>
      <c r="W192" s="20">
        <f t="shared" si="33"/>
        <v>2470.092843783952</v>
      </c>
      <c r="X192" s="21">
        <f t="shared" si="34"/>
        <v>3.5689480303888868E-2</v>
      </c>
      <c r="Y192" s="20">
        <f t="shared" si="43"/>
        <v>70957.289999999994</v>
      </c>
      <c r="Z192" s="22" t="s">
        <v>1</v>
      </c>
    </row>
    <row r="193" spans="1:26" x14ac:dyDescent="0.45">
      <c r="A193" s="16">
        <v>14</v>
      </c>
      <c r="B193" s="16">
        <v>12</v>
      </c>
      <c r="C193" s="18" t="s">
        <v>291</v>
      </c>
      <c r="D193" s="18" t="s">
        <v>293</v>
      </c>
      <c r="E193" s="11" t="s">
        <v>30</v>
      </c>
      <c r="F193" s="12">
        <v>1</v>
      </c>
      <c r="G193" s="14">
        <f>+[1]HISTORICOS!N193</f>
        <v>2123380.31</v>
      </c>
      <c r="H193" s="14"/>
      <c r="I193" s="14">
        <v>2018865.94</v>
      </c>
      <c r="J193" s="14"/>
      <c r="K193" s="14"/>
      <c r="L193" s="14"/>
      <c r="M193" s="14"/>
      <c r="N193" s="14"/>
      <c r="O193" s="14"/>
      <c r="P193" s="14"/>
      <c r="Q193" s="13">
        <f t="shared" si="27"/>
        <v>2018865.94</v>
      </c>
      <c r="R193" s="13">
        <f t="shared" si="28"/>
        <v>2123380.31</v>
      </c>
      <c r="S193" s="13">
        <f t="shared" si="29"/>
        <v>2071123.13</v>
      </c>
      <c r="T193" s="13">
        <f t="shared" si="30"/>
        <v>2070463.76</v>
      </c>
      <c r="U193" s="13">
        <f t="shared" si="31"/>
        <v>2069804.61</v>
      </c>
      <c r="V193" s="13">
        <f t="shared" si="32"/>
        <v>2071123.13</v>
      </c>
      <c r="W193" s="20">
        <f t="shared" si="33"/>
        <v>73902.819758439946</v>
      </c>
      <c r="X193" s="21">
        <f t="shared" si="34"/>
        <v>3.5682484874011308E-2</v>
      </c>
      <c r="Y193" s="20">
        <f t="shared" si="43"/>
        <v>2123380.31</v>
      </c>
      <c r="Z193" s="22" t="s">
        <v>1</v>
      </c>
    </row>
    <row r="194" spans="1:26" x14ac:dyDescent="0.45">
      <c r="A194" s="16">
        <v>15</v>
      </c>
      <c r="B194" s="16">
        <v>12</v>
      </c>
      <c r="C194" s="18" t="s">
        <v>294</v>
      </c>
      <c r="D194" s="18" t="s">
        <v>295</v>
      </c>
      <c r="E194" s="11" t="s">
        <v>30</v>
      </c>
      <c r="F194" s="12">
        <v>1</v>
      </c>
      <c r="G194" s="14">
        <f>+[1]HISTORICOS!N194</f>
        <v>2123380.31</v>
      </c>
      <c r="H194" s="14"/>
      <c r="I194" s="14">
        <v>2018865.94</v>
      </c>
      <c r="J194" s="14"/>
      <c r="K194" s="14"/>
      <c r="L194" s="14"/>
      <c r="M194" s="14"/>
      <c r="N194" s="14"/>
      <c r="O194" s="14"/>
      <c r="P194" s="14"/>
      <c r="Q194" s="13">
        <f t="shared" si="27"/>
        <v>2018865.94</v>
      </c>
      <c r="R194" s="13">
        <f t="shared" si="28"/>
        <v>2123380.31</v>
      </c>
      <c r="S194" s="13">
        <f t="shared" si="29"/>
        <v>2071123.13</v>
      </c>
      <c r="T194" s="13">
        <f t="shared" si="30"/>
        <v>2070463.76</v>
      </c>
      <c r="U194" s="13">
        <f t="shared" si="31"/>
        <v>2069804.61</v>
      </c>
      <c r="V194" s="13">
        <f t="shared" si="32"/>
        <v>2071123.13</v>
      </c>
      <c r="W194" s="20">
        <f t="shared" si="33"/>
        <v>73902.819758439946</v>
      </c>
      <c r="X194" s="21">
        <f t="shared" si="34"/>
        <v>3.5682484874011308E-2</v>
      </c>
      <c r="Y194" s="20">
        <f t="shared" si="43"/>
        <v>2123380.31</v>
      </c>
      <c r="Z194" s="22" t="s">
        <v>1</v>
      </c>
    </row>
    <row r="195" spans="1:26" x14ac:dyDescent="0.45">
      <c r="A195" s="16">
        <v>16</v>
      </c>
      <c r="B195" s="16">
        <v>12</v>
      </c>
      <c r="C195" s="18" t="s">
        <v>296</v>
      </c>
      <c r="D195" s="18" t="s">
        <v>297</v>
      </c>
      <c r="E195" s="11" t="s">
        <v>30</v>
      </c>
      <c r="F195" s="12">
        <v>1</v>
      </c>
      <c r="G195" s="14">
        <f>+[1]HISTORICOS!N195</f>
        <v>508901.92</v>
      </c>
      <c r="H195" s="14"/>
      <c r="I195" s="14">
        <v>509360.46</v>
      </c>
      <c r="J195" s="14"/>
      <c r="K195" s="14"/>
      <c r="L195" s="14"/>
      <c r="M195" s="14"/>
      <c r="N195" s="14"/>
      <c r="O195" s="14"/>
      <c r="P195" s="14"/>
      <c r="Q195" s="13">
        <f t="shared" si="27"/>
        <v>508901.92</v>
      </c>
      <c r="R195" s="13">
        <f t="shared" si="28"/>
        <v>509360.46</v>
      </c>
      <c r="S195" s="13">
        <f t="shared" si="29"/>
        <v>509131.19</v>
      </c>
      <c r="T195" s="13">
        <f t="shared" si="30"/>
        <v>509131.14</v>
      </c>
      <c r="U195" s="13">
        <f t="shared" si="31"/>
        <v>509131.09</v>
      </c>
      <c r="V195" s="13">
        <f t="shared" si="32"/>
        <v>509131.19</v>
      </c>
      <c r="W195" s="20">
        <f t="shared" si="33"/>
        <v>324.23674344530582</v>
      </c>
      <c r="X195" s="21">
        <f t="shared" si="34"/>
        <v>6.3684321411403965E-4</v>
      </c>
      <c r="Y195" s="20">
        <f t="shared" si="43"/>
        <v>508901.92</v>
      </c>
      <c r="Z195" s="22" t="s">
        <v>1</v>
      </c>
    </row>
    <row r="196" spans="1:26" x14ac:dyDescent="0.45">
      <c r="A196" s="16">
        <v>17</v>
      </c>
      <c r="B196" s="16">
        <v>12</v>
      </c>
      <c r="C196" s="18" t="s">
        <v>298</v>
      </c>
      <c r="D196" s="18" t="s">
        <v>298</v>
      </c>
      <c r="E196" s="11" t="s">
        <v>30</v>
      </c>
      <c r="F196" s="12">
        <v>1</v>
      </c>
      <c r="G196" s="14">
        <f>+[1]HISTORICOS!N196</f>
        <v>830631.65</v>
      </c>
      <c r="H196" s="14"/>
      <c r="I196" s="14">
        <v>222488.30239999999</v>
      </c>
      <c r="J196" s="14"/>
      <c r="K196" s="14"/>
      <c r="L196" s="14"/>
      <c r="M196" s="14"/>
      <c r="N196" s="14"/>
      <c r="O196" s="14"/>
      <c r="P196" s="14"/>
      <c r="Q196" s="13">
        <f t="shared" si="27"/>
        <v>222488.3</v>
      </c>
      <c r="R196" s="13">
        <f t="shared" si="28"/>
        <v>830631.65</v>
      </c>
      <c r="S196" s="13">
        <f t="shared" si="29"/>
        <v>526559.98</v>
      </c>
      <c r="T196" s="13">
        <f t="shared" si="30"/>
        <v>429890.48</v>
      </c>
      <c r="U196" s="13">
        <f t="shared" si="31"/>
        <v>350968.24</v>
      </c>
      <c r="V196" s="13">
        <f t="shared" si="32"/>
        <v>526559.98</v>
      </c>
      <c r="W196" s="20">
        <f t="shared" si="33"/>
        <v>430022.28502144763</v>
      </c>
      <c r="X196" s="21">
        <f t="shared" si="34"/>
        <v>0.81666344073745911</v>
      </c>
      <c r="Y196" s="20">
        <f t="shared" si="43"/>
        <v>830631.65</v>
      </c>
      <c r="Z196" s="22" t="s">
        <v>1</v>
      </c>
    </row>
    <row r="197" spans="1:26" x14ac:dyDescent="0.45">
      <c r="A197" s="16">
        <v>18</v>
      </c>
      <c r="B197" s="16">
        <v>12</v>
      </c>
      <c r="C197" s="18" t="s">
        <v>296</v>
      </c>
      <c r="D197" s="18" t="s">
        <v>299</v>
      </c>
      <c r="E197" s="11" t="s">
        <v>30</v>
      </c>
      <c r="F197" s="12">
        <v>1</v>
      </c>
      <c r="G197" s="14">
        <f>+[1]HISTORICOS!N197</f>
        <v>508901.92</v>
      </c>
      <c r="H197" s="14"/>
      <c r="I197" s="14">
        <v>509360.46</v>
      </c>
      <c r="J197" s="14"/>
      <c r="K197" s="14"/>
      <c r="L197" s="14"/>
      <c r="M197" s="14"/>
      <c r="N197" s="14"/>
      <c r="O197" s="14"/>
      <c r="P197" s="14"/>
      <c r="Q197" s="13">
        <f t="shared" si="27"/>
        <v>508901.92</v>
      </c>
      <c r="R197" s="13">
        <f t="shared" si="28"/>
        <v>509360.46</v>
      </c>
      <c r="S197" s="13">
        <f t="shared" si="29"/>
        <v>509131.19</v>
      </c>
      <c r="T197" s="13">
        <f t="shared" si="30"/>
        <v>509131.14</v>
      </c>
      <c r="U197" s="13">
        <f t="shared" si="31"/>
        <v>509131.09</v>
      </c>
      <c r="V197" s="13">
        <f t="shared" si="32"/>
        <v>509131.19</v>
      </c>
      <c r="W197" s="20">
        <f t="shared" si="33"/>
        <v>324.23674344530582</v>
      </c>
      <c r="X197" s="21">
        <f t="shared" si="34"/>
        <v>6.3684321411403965E-4</v>
      </c>
      <c r="Y197" s="20">
        <f t="shared" si="43"/>
        <v>508901.92</v>
      </c>
      <c r="Z197" s="22" t="s">
        <v>1</v>
      </c>
    </row>
    <row r="198" spans="1:26" x14ac:dyDescent="0.45">
      <c r="A198" s="16">
        <v>19</v>
      </c>
      <c r="B198" s="16">
        <v>12</v>
      </c>
      <c r="C198" s="18" t="s">
        <v>300</v>
      </c>
      <c r="D198" s="18" t="s">
        <v>300</v>
      </c>
      <c r="E198" s="11" t="s">
        <v>30</v>
      </c>
      <c r="F198" s="12">
        <v>1</v>
      </c>
      <c r="G198" s="14">
        <f>+[1]HISTORICOS!N198</f>
        <v>853493.06</v>
      </c>
      <c r="H198" s="14"/>
      <c r="I198" s="14">
        <v>811483.18160000001</v>
      </c>
      <c r="J198" s="14"/>
      <c r="K198" s="14"/>
      <c r="L198" s="14"/>
      <c r="M198" s="14"/>
      <c r="N198" s="14"/>
      <c r="O198" s="14"/>
      <c r="P198" s="14"/>
      <c r="Q198" s="13">
        <f t="shared" ref="Q198:Q261" si="44">+ROUND(MIN(G198,H198,I198,J198,K198,L198,M198,N198,O198,P198),2)</f>
        <v>811483.18</v>
      </c>
      <c r="R198" s="13">
        <f t="shared" ref="R198:R261" si="45">+ROUND(MAX(G198,H198,I198,J198,K198,L198,M198,N198,O198,P198),2)</f>
        <v>853493.06</v>
      </c>
      <c r="S198" s="13">
        <f t="shared" ref="S198:S261" si="46">+ROUND(MEDIAN(G198,H198,I198,J198,K198,L198,M198,N198,O198,P198),2)</f>
        <v>832488.12</v>
      </c>
      <c r="T198" s="13">
        <f t="shared" ref="T198:T261" si="47">+ROUND(GEOMEAN(G198,H198,I198,J198,K198,L198,M198,N198,O198,P198),2)</f>
        <v>832223.09</v>
      </c>
      <c r="U198" s="13">
        <f t="shared" ref="U198:U261" si="48">+ROUND(HARMEAN(G198,H198,I198,J198,K198,L198,M198,N198,O198,P198),2)</f>
        <v>831958.13</v>
      </c>
      <c r="V198" s="13">
        <f t="shared" ref="V198:V261" si="49">+ROUND(AVERAGE(G198,H198,I198,J198,K198,L198,M198,N198,O198,P198),2)</f>
        <v>832488.12</v>
      </c>
      <c r="W198" s="20">
        <f t="shared" ref="W198:W261" si="50">+STDEV(G198:O198)</f>
        <v>29705.469893462301</v>
      </c>
      <c r="X198" s="21">
        <f t="shared" ref="X198:X261" si="51">+W198/V198</f>
        <v>3.5682755320835452E-2</v>
      </c>
      <c r="Y198" s="20">
        <f t="shared" si="43"/>
        <v>853493.06</v>
      </c>
      <c r="Z198" s="22" t="s">
        <v>1</v>
      </c>
    </row>
    <row r="199" spans="1:26" x14ac:dyDescent="0.45">
      <c r="A199" s="16">
        <v>20</v>
      </c>
      <c r="B199" s="16">
        <v>12</v>
      </c>
      <c r="C199" s="18" t="s">
        <v>296</v>
      </c>
      <c r="D199" s="18" t="s">
        <v>301</v>
      </c>
      <c r="E199" s="11" t="s">
        <v>30</v>
      </c>
      <c r="F199" s="12">
        <v>1</v>
      </c>
      <c r="G199" s="14">
        <f>+[1]HISTORICOS!N199</f>
        <v>508901.92</v>
      </c>
      <c r="H199" s="14"/>
      <c r="I199" s="14">
        <v>509360.46</v>
      </c>
      <c r="J199" s="14"/>
      <c r="K199" s="14"/>
      <c r="L199" s="14"/>
      <c r="M199" s="14"/>
      <c r="N199" s="14"/>
      <c r="O199" s="14"/>
      <c r="P199" s="14"/>
      <c r="Q199" s="13">
        <f t="shared" si="44"/>
        <v>508901.92</v>
      </c>
      <c r="R199" s="13">
        <f t="shared" si="45"/>
        <v>509360.46</v>
      </c>
      <c r="S199" s="13">
        <f t="shared" si="46"/>
        <v>509131.19</v>
      </c>
      <c r="T199" s="13">
        <f t="shared" si="47"/>
        <v>509131.14</v>
      </c>
      <c r="U199" s="13">
        <f t="shared" si="48"/>
        <v>509131.09</v>
      </c>
      <c r="V199" s="13">
        <f t="shared" si="49"/>
        <v>509131.19</v>
      </c>
      <c r="W199" s="20">
        <f t="shared" si="50"/>
        <v>324.23674344530582</v>
      </c>
      <c r="X199" s="21">
        <f t="shared" si="51"/>
        <v>6.3684321411403965E-4</v>
      </c>
      <c r="Y199" s="20">
        <f t="shared" si="43"/>
        <v>508901.92</v>
      </c>
      <c r="Z199" s="22" t="s">
        <v>1</v>
      </c>
    </row>
    <row r="200" spans="1:26" x14ac:dyDescent="0.45">
      <c r="A200" s="16">
        <v>21</v>
      </c>
      <c r="B200" s="16">
        <v>12</v>
      </c>
      <c r="C200" s="18" t="s">
        <v>296</v>
      </c>
      <c r="D200" s="18" t="s">
        <v>302</v>
      </c>
      <c r="E200" s="11" t="s">
        <v>30</v>
      </c>
      <c r="F200" s="12">
        <v>1</v>
      </c>
      <c r="G200" s="14">
        <f>+[1]HISTORICOS!N200</f>
        <v>508901.92</v>
      </c>
      <c r="H200" s="14"/>
      <c r="I200" s="14">
        <v>509360.46</v>
      </c>
      <c r="J200" s="14"/>
      <c r="K200" s="14"/>
      <c r="L200" s="14"/>
      <c r="M200" s="14"/>
      <c r="N200" s="14"/>
      <c r="O200" s="14"/>
      <c r="P200" s="14"/>
      <c r="Q200" s="13">
        <f t="shared" si="44"/>
        <v>508901.92</v>
      </c>
      <c r="R200" s="13">
        <f t="shared" si="45"/>
        <v>509360.46</v>
      </c>
      <c r="S200" s="13">
        <f t="shared" si="46"/>
        <v>509131.19</v>
      </c>
      <c r="T200" s="13">
        <f t="shared" si="47"/>
        <v>509131.14</v>
      </c>
      <c r="U200" s="13">
        <f t="shared" si="48"/>
        <v>509131.09</v>
      </c>
      <c r="V200" s="13">
        <f t="shared" si="49"/>
        <v>509131.19</v>
      </c>
      <c r="W200" s="20">
        <f t="shared" si="50"/>
        <v>324.23674344530582</v>
      </c>
      <c r="X200" s="21">
        <f t="shared" si="51"/>
        <v>6.3684321411403965E-4</v>
      </c>
      <c r="Y200" s="20">
        <f t="shared" si="43"/>
        <v>508901.92</v>
      </c>
      <c r="Z200" s="22" t="s">
        <v>1</v>
      </c>
    </row>
    <row r="201" spans="1:26" ht="20.25" x14ac:dyDescent="0.45">
      <c r="A201" s="16">
        <v>22</v>
      </c>
      <c r="B201" s="16">
        <v>12</v>
      </c>
      <c r="C201" s="18" t="s">
        <v>303</v>
      </c>
      <c r="D201" s="18" t="s">
        <v>303</v>
      </c>
      <c r="E201" s="11" t="s">
        <v>30</v>
      </c>
      <c r="F201" s="12">
        <v>1</v>
      </c>
      <c r="G201" s="14">
        <f>+[1]HISTORICOS!N201</f>
        <v>1570105.16</v>
      </c>
      <c r="H201" s="14"/>
      <c r="I201" s="14">
        <v>1196856.9704</v>
      </c>
      <c r="J201" s="14"/>
      <c r="K201" s="14"/>
      <c r="L201" s="14"/>
      <c r="M201" s="14"/>
      <c r="N201" s="14"/>
      <c r="O201" s="14"/>
      <c r="P201" s="14"/>
      <c r="Q201" s="13">
        <f t="shared" si="44"/>
        <v>1196856.97</v>
      </c>
      <c r="R201" s="13">
        <f t="shared" si="45"/>
        <v>1570105.16</v>
      </c>
      <c r="S201" s="13">
        <f t="shared" si="46"/>
        <v>1383481.07</v>
      </c>
      <c r="T201" s="13">
        <f t="shared" si="47"/>
        <v>1370835.99</v>
      </c>
      <c r="U201" s="13">
        <f t="shared" si="48"/>
        <v>1358306.49</v>
      </c>
      <c r="V201" s="13">
        <f t="shared" si="49"/>
        <v>1383481.07</v>
      </c>
      <c r="W201" s="20">
        <f t="shared" si="50"/>
        <v>263926.32593176147</v>
      </c>
      <c r="X201" s="21">
        <f t="shared" si="51"/>
        <v>0.19076974138270028</v>
      </c>
      <c r="Y201" s="20">
        <f t="shared" si="43"/>
        <v>1570105.16</v>
      </c>
      <c r="Z201" s="22" t="s">
        <v>1</v>
      </c>
    </row>
    <row r="202" spans="1:26" ht="20.25" x14ac:dyDescent="0.45">
      <c r="A202" s="16">
        <v>23</v>
      </c>
      <c r="B202" s="16">
        <v>12</v>
      </c>
      <c r="C202" s="18" t="s">
        <v>304</v>
      </c>
      <c r="D202" s="18" t="s">
        <v>304</v>
      </c>
      <c r="E202" s="11" t="s">
        <v>30</v>
      </c>
      <c r="F202" s="12">
        <v>1</v>
      </c>
      <c r="G202" s="14">
        <f>+[1]HISTORICOS!N202</f>
        <v>1570105.16</v>
      </c>
      <c r="H202" s="14"/>
      <c r="I202" s="14">
        <v>1492822.8223999999</v>
      </c>
      <c r="J202" s="14"/>
      <c r="K202" s="14"/>
      <c r="L202" s="14"/>
      <c r="M202" s="14"/>
      <c r="N202" s="14"/>
      <c r="O202" s="14"/>
      <c r="P202" s="14"/>
      <c r="Q202" s="13">
        <f t="shared" si="44"/>
        <v>1492822.82</v>
      </c>
      <c r="R202" s="13">
        <f t="shared" si="45"/>
        <v>1570105.16</v>
      </c>
      <c r="S202" s="13">
        <f t="shared" si="46"/>
        <v>1531463.99</v>
      </c>
      <c r="T202" s="13">
        <f t="shared" si="47"/>
        <v>1530976.43</v>
      </c>
      <c r="U202" s="13">
        <f t="shared" si="48"/>
        <v>1530489.02</v>
      </c>
      <c r="V202" s="13">
        <f t="shared" si="49"/>
        <v>1531463.99</v>
      </c>
      <c r="W202" s="20">
        <f t="shared" si="50"/>
        <v>54646.864982908075</v>
      </c>
      <c r="X202" s="21">
        <f t="shared" si="51"/>
        <v>3.5682761945260023E-2</v>
      </c>
      <c r="Y202" s="20">
        <f t="shared" si="43"/>
        <v>1570105.16</v>
      </c>
      <c r="Z202" s="22" t="s">
        <v>1</v>
      </c>
    </row>
    <row r="203" spans="1:26" x14ac:dyDescent="0.45">
      <c r="A203" s="16">
        <v>24</v>
      </c>
      <c r="B203" s="16">
        <v>12</v>
      </c>
      <c r="C203" s="18" t="s">
        <v>305</v>
      </c>
      <c r="D203" s="18" t="s">
        <v>306</v>
      </c>
      <c r="E203" s="11" t="s">
        <v>30</v>
      </c>
      <c r="F203" s="12">
        <v>1</v>
      </c>
      <c r="G203" s="14">
        <f>+[1]HISTORICOS!N203</f>
        <v>376965.15</v>
      </c>
      <c r="H203" s="14"/>
      <c r="I203" s="14">
        <v>509360.46</v>
      </c>
      <c r="J203" s="14"/>
      <c r="K203" s="14"/>
      <c r="L203" s="14"/>
      <c r="M203" s="14"/>
      <c r="N203" s="14"/>
      <c r="O203" s="14"/>
      <c r="P203" s="14"/>
      <c r="Q203" s="13">
        <f t="shared" si="44"/>
        <v>376965.15</v>
      </c>
      <c r="R203" s="13">
        <f t="shared" si="45"/>
        <v>509360.46</v>
      </c>
      <c r="S203" s="13">
        <f t="shared" si="46"/>
        <v>443162.81</v>
      </c>
      <c r="T203" s="13">
        <f t="shared" si="47"/>
        <v>438190.76</v>
      </c>
      <c r="U203" s="13">
        <f t="shared" si="48"/>
        <v>433274.5</v>
      </c>
      <c r="V203" s="13">
        <f t="shared" si="49"/>
        <v>443162.81</v>
      </c>
      <c r="W203" s="20">
        <f t="shared" si="50"/>
        <v>93617.621498294786</v>
      </c>
      <c r="X203" s="21">
        <f t="shared" si="51"/>
        <v>0.21124882184562099</v>
      </c>
      <c r="Y203" s="20">
        <f t="shared" si="43"/>
        <v>376965.15</v>
      </c>
      <c r="Z203" s="22" t="s">
        <v>1</v>
      </c>
    </row>
    <row r="204" spans="1:26" ht="30.4" x14ac:dyDescent="0.45">
      <c r="A204" s="16">
        <v>25</v>
      </c>
      <c r="B204" s="16">
        <v>12</v>
      </c>
      <c r="C204" s="18" t="s">
        <v>307</v>
      </c>
      <c r="D204" s="18" t="s">
        <v>307</v>
      </c>
      <c r="E204" s="11" t="s">
        <v>30</v>
      </c>
      <c r="F204" s="12">
        <v>1</v>
      </c>
      <c r="G204" s="14">
        <f>+[1]HISTORICOS!N204</f>
        <v>1510291.63</v>
      </c>
      <c r="H204" s="14"/>
      <c r="I204" s="14">
        <v>1435952.6272000002</v>
      </c>
      <c r="J204" s="14"/>
      <c r="K204" s="14"/>
      <c r="L204" s="14"/>
      <c r="M204" s="14"/>
      <c r="N204" s="14"/>
      <c r="O204" s="14"/>
      <c r="P204" s="14"/>
      <c r="Q204" s="13">
        <f t="shared" si="44"/>
        <v>1435952.63</v>
      </c>
      <c r="R204" s="13">
        <f t="shared" si="45"/>
        <v>1510291.63</v>
      </c>
      <c r="S204" s="13">
        <f t="shared" si="46"/>
        <v>1473122.13</v>
      </c>
      <c r="T204" s="13">
        <f t="shared" si="47"/>
        <v>1472653.13</v>
      </c>
      <c r="U204" s="13">
        <f t="shared" si="48"/>
        <v>1472184.28</v>
      </c>
      <c r="V204" s="13">
        <f t="shared" si="49"/>
        <v>1473122.13</v>
      </c>
      <c r="W204" s="20">
        <f t="shared" si="50"/>
        <v>52565.612986525513</v>
      </c>
      <c r="X204" s="21">
        <f t="shared" si="51"/>
        <v>3.5683133065501853E-2</v>
      </c>
      <c r="Y204" s="20">
        <f t="shared" si="43"/>
        <v>1510291.63</v>
      </c>
      <c r="Z204" s="22" t="s">
        <v>1</v>
      </c>
    </row>
    <row r="205" spans="1:26" x14ac:dyDescent="0.45">
      <c r="A205" s="16">
        <v>26</v>
      </c>
      <c r="B205" s="16">
        <v>12</v>
      </c>
      <c r="C205" s="18" t="s">
        <v>308</v>
      </c>
      <c r="D205" s="18" t="s">
        <v>309</v>
      </c>
      <c r="E205" s="11" t="s">
        <v>30</v>
      </c>
      <c r="F205" s="12">
        <v>1</v>
      </c>
      <c r="G205" s="14">
        <f>+[1]HISTORICOS!N205</f>
        <v>141361.18</v>
      </c>
      <c r="H205" s="14"/>
      <c r="I205" s="14">
        <v>144793.25</v>
      </c>
      <c r="J205" s="14"/>
      <c r="K205" s="14"/>
      <c r="L205" s="14"/>
      <c r="M205" s="14"/>
      <c r="N205" s="14"/>
      <c r="O205" s="14"/>
      <c r="P205" s="14"/>
      <c r="Q205" s="13">
        <f t="shared" si="44"/>
        <v>141361.18</v>
      </c>
      <c r="R205" s="13">
        <f t="shared" si="45"/>
        <v>144793.25</v>
      </c>
      <c r="S205" s="13">
        <f t="shared" si="46"/>
        <v>143077.22</v>
      </c>
      <c r="T205" s="13">
        <f t="shared" si="47"/>
        <v>143066.92000000001</v>
      </c>
      <c r="U205" s="13">
        <f t="shared" si="48"/>
        <v>143056.63</v>
      </c>
      <c r="V205" s="13">
        <f t="shared" si="49"/>
        <v>143077.22</v>
      </c>
      <c r="W205" s="20">
        <f t="shared" si="50"/>
        <v>2426.8399705069191</v>
      </c>
      <c r="X205" s="21">
        <f t="shared" si="51"/>
        <v>1.6961749539912217E-2</v>
      </c>
      <c r="Y205" s="20">
        <f t="shared" si="43"/>
        <v>141361.18</v>
      </c>
      <c r="Z205" s="22" t="s">
        <v>1</v>
      </c>
    </row>
    <row r="206" spans="1:26" ht="30.4" x14ac:dyDescent="0.45">
      <c r="A206" s="16">
        <v>27</v>
      </c>
      <c r="B206" s="16">
        <v>12</v>
      </c>
      <c r="C206" s="18" t="s">
        <v>310</v>
      </c>
      <c r="D206" s="18" t="s">
        <v>310</v>
      </c>
      <c r="E206" s="11" t="s">
        <v>30</v>
      </c>
      <c r="F206" s="12">
        <v>1</v>
      </c>
      <c r="G206" s="14">
        <f>+[1]HISTORICOS!N206</f>
        <v>1510291.63</v>
      </c>
      <c r="H206" s="14"/>
      <c r="I206" s="14">
        <v>1435952.6272000002</v>
      </c>
      <c r="J206" s="14"/>
      <c r="K206" s="14"/>
      <c r="L206" s="14"/>
      <c r="M206" s="14"/>
      <c r="N206" s="14"/>
      <c r="O206" s="14"/>
      <c r="P206" s="14"/>
      <c r="Q206" s="13">
        <f t="shared" si="44"/>
        <v>1435952.63</v>
      </c>
      <c r="R206" s="13">
        <f t="shared" si="45"/>
        <v>1510291.63</v>
      </c>
      <c r="S206" s="13">
        <f t="shared" si="46"/>
        <v>1473122.13</v>
      </c>
      <c r="T206" s="13">
        <f t="shared" si="47"/>
        <v>1472653.13</v>
      </c>
      <c r="U206" s="13">
        <f t="shared" si="48"/>
        <v>1472184.28</v>
      </c>
      <c r="V206" s="13">
        <f t="shared" si="49"/>
        <v>1473122.13</v>
      </c>
      <c r="W206" s="20">
        <f t="shared" si="50"/>
        <v>52565.612986525513</v>
      </c>
      <c r="X206" s="21">
        <f t="shared" si="51"/>
        <v>3.5683133065501853E-2</v>
      </c>
      <c r="Y206" s="20">
        <f t="shared" si="43"/>
        <v>1510291.63</v>
      </c>
      <c r="Z206" s="22" t="s">
        <v>1</v>
      </c>
    </row>
    <row r="207" spans="1:26" ht="30.4" x14ac:dyDescent="0.45">
      <c r="A207" s="16">
        <v>28</v>
      </c>
      <c r="B207" s="16">
        <v>12</v>
      </c>
      <c r="C207" s="18" t="s">
        <v>311</v>
      </c>
      <c r="D207" s="18" t="s">
        <v>311</v>
      </c>
      <c r="E207" s="11" t="s">
        <v>30</v>
      </c>
      <c r="F207" s="12">
        <v>1</v>
      </c>
      <c r="G207" s="14">
        <f>+[1]HISTORICOS!N207</f>
        <v>1510291.63</v>
      </c>
      <c r="H207" s="14"/>
      <c r="I207" s="14">
        <v>1435953.8647999999</v>
      </c>
      <c r="J207" s="14"/>
      <c r="K207" s="14"/>
      <c r="L207" s="14"/>
      <c r="M207" s="14"/>
      <c r="N207" s="14"/>
      <c r="O207" s="14"/>
      <c r="P207" s="14"/>
      <c r="Q207" s="13">
        <f t="shared" si="44"/>
        <v>1435953.86</v>
      </c>
      <c r="R207" s="13">
        <f t="shared" si="45"/>
        <v>1510291.63</v>
      </c>
      <c r="S207" s="13">
        <f t="shared" si="46"/>
        <v>1473122.75</v>
      </c>
      <c r="T207" s="13">
        <f t="shared" si="47"/>
        <v>1472653.76</v>
      </c>
      <c r="U207" s="13">
        <f t="shared" si="48"/>
        <v>1472184.93</v>
      </c>
      <c r="V207" s="13">
        <f t="shared" si="49"/>
        <v>1473122.75</v>
      </c>
      <c r="W207" s="20">
        <f t="shared" si="50"/>
        <v>52564.737871173362</v>
      </c>
      <c r="X207" s="21">
        <f t="shared" si="51"/>
        <v>3.568252399277206E-2</v>
      </c>
      <c r="Y207" s="20">
        <f t="shared" si="43"/>
        <v>1510291.63</v>
      </c>
      <c r="Z207" s="22" t="s">
        <v>1</v>
      </c>
    </row>
    <row r="208" spans="1:26" ht="30.4" x14ac:dyDescent="0.45">
      <c r="A208" s="16">
        <v>29</v>
      </c>
      <c r="B208" s="16">
        <v>12</v>
      </c>
      <c r="C208" s="18" t="s">
        <v>312</v>
      </c>
      <c r="D208" s="18" t="s">
        <v>312</v>
      </c>
      <c r="E208" s="11" t="s">
        <v>30</v>
      </c>
      <c r="F208" s="12">
        <v>1</v>
      </c>
      <c r="G208" s="14">
        <f>+[1]HISTORICOS!N208</f>
        <v>1794405.91</v>
      </c>
      <c r="H208" s="14"/>
      <c r="I208" s="14">
        <v>1706083.5792</v>
      </c>
      <c r="J208" s="14"/>
      <c r="K208" s="14"/>
      <c r="L208" s="14"/>
      <c r="M208" s="14"/>
      <c r="N208" s="14"/>
      <c r="O208" s="14"/>
      <c r="P208" s="14"/>
      <c r="Q208" s="13">
        <f t="shared" si="44"/>
        <v>1706083.58</v>
      </c>
      <c r="R208" s="13">
        <f t="shared" si="45"/>
        <v>1794405.91</v>
      </c>
      <c r="S208" s="13">
        <f t="shared" si="46"/>
        <v>1750244.74</v>
      </c>
      <c r="T208" s="13">
        <f t="shared" si="47"/>
        <v>1749687.53</v>
      </c>
      <c r="U208" s="13">
        <f t="shared" si="48"/>
        <v>1749130.5</v>
      </c>
      <c r="V208" s="13">
        <f t="shared" si="49"/>
        <v>1750244.74</v>
      </c>
      <c r="W208" s="20">
        <f t="shared" si="50"/>
        <v>62453.319038881382</v>
      </c>
      <c r="X208" s="21">
        <f t="shared" si="51"/>
        <v>3.5682620613892761E-2</v>
      </c>
      <c r="Y208" s="20">
        <f t="shared" si="43"/>
        <v>1794405.91</v>
      </c>
      <c r="Z208" s="22" t="s">
        <v>1</v>
      </c>
    </row>
    <row r="209" spans="1:26" ht="20.25" x14ac:dyDescent="0.45">
      <c r="A209" s="16">
        <v>30</v>
      </c>
      <c r="B209" s="16">
        <v>12</v>
      </c>
      <c r="C209" s="18" t="s">
        <v>313</v>
      </c>
      <c r="D209" s="18" t="s">
        <v>313</v>
      </c>
      <c r="E209" s="11" t="s">
        <v>30</v>
      </c>
      <c r="F209" s="12">
        <v>1</v>
      </c>
      <c r="G209" s="14">
        <f>+[1]HISTORICOS!N209</f>
        <v>1794405.91</v>
      </c>
      <c r="H209" s="14"/>
      <c r="I209" s="14">
        <v>1706083.5792</v>
      </c>
      <c r="J209" s="14"/>
      <c r="K209" s="14"/>
      <c r="L209" s="14"/>
      <c r="M209" s="14"/>
      <c r="N209" s="14"/>
      <c r="O209" s="14"/>
      <c r="P209" s="14"/>
      <c r="Q209" s="13">
        <f t="shared" si="44"/>
        <v>1706083.58</v>
      </c>
      <c r="R209" s="13">
        <f t="shared" si="45"/>
        <v>1794405.91</v>
      </c>
      <c r="S209" s="13">
        <f t="shared" si="46"/>
        <v>1750244.74</v>
      </c>
      <c r="T209" s="13">
        <f t="shared" si="47"/>
        <v>1749687.53</v>
      </c>
      <c r="U209" s="13">
        <f t="shared" si="48"/>
        <v>1749130.5</v>
      </c>
      <c r="V209" s="13">
        <f t="shared" si="49"/>
        <v>1750244.74</v>
      </c>
      <c r="W209" s="20">
        <f t="shared" si="50"/>
        <v>62453.319038881382</v>
      </c>
      <c r="X209" s="21">
        <f t="shared" si="51"/>
        <v>3.5682620613892761E-2</v>
      </c>
      <c r="Y209" s="20">
        <f t="shared" si="43"/>
        <v>1794405.91</v>
      </c>
      <c r="Z209" s="22" t="s">
        <v>1</v>
      </c>
    </row>
    <row r="210" spans="1:26" ht="30.4" x14ac:dyDescent="0.45">
      <c r="A210" s="16">
        <v>31</v>
      </c>
      <c r="B210" s="16">
        <v>12</v>
      </c>
      <c r="C210" s="18" t="s">
        <v>314</v>
      </c>
      <c r="D210" s="18" t="s">
        <v>314</v>
      </c>
      <c r="E210" s="11" t="s">
        <v>30</v>
      </c>
      <c r="F210" s="12">
        <v>1</v>
      </c>
      <c r="G210" s="14">
        <f>+[1]HISTORICOS!N210</f>
        <v>1630781.39</v>
      </c>
      <c r="H210" s="14"/>
      <c r="I210" s="14">
        <v>1550512.3088</v>
      </c>
      <c r="J210" s="14"/>
      <c r="K210" s="14"/>
      <c r="L210" s="14"/>
      <c r="M210" s="14"/>
      <c r="N210" s="14"/>
      <c r="O210" s="14"/>
      <c r="P210" s="14"/>
      <c r="Q210" s="13">
        <f t="shared" si="44"/>
        <v>1550512.31</v>
      </c>
      <c r="R210" s="13">
        <f t="shared" si="45"/>
        <v>1630781.39</v>
      </c>
      <c r="S210" s="13">
        <f t="shared" si="46"/>
        <v>1590646.85</v>
      </c>
      <c r="T210" s="13">
        <f t="shared" si="47"/>
        <v>1590140.44</v>
      </c>
      <c r="U210" s="13">
        <f t="shared" si="48"/>
        <v>1589634.19</v>
      </c>
      <c r="V210" s="13">
        <f t="shared" si="49"/>
        <v>1590646.85</v>
      </c>
      <c r="W210" s="20">
        <f t="shared" si="50"/>
        <v>56758.811636133541</v>
      </c>
      <c r="X210" s="21">
        <f t="shared" si="51"/>
        <v>3.5682849173047766E-2</v>
      </c>
      <c r="Y210" s="20">
        <f t="shared" si="43"/>
        <v>1630781.39</v>
      </c>
      <c r="Z210" s="22" t="s">
        <v>1</v>
      </c>
    </row>
    <row r="211" spans="1:26" ht="30.4" x14ac:dyDescent="0.45">
      <c r="A211" s="16">
        <v>32</v>
      </c>
      <c r="B211" s="16">
        <v>12</v>
      </c>
      <c r="C211" s="18" t="s">
        <v>315</v>
      </c>
      <c r="D211" s="18" t="s">
        <v>315</v>
      </c>
      <c r="E211" s="11" t="s">
        <v>30</v>
      </c>
      <c r="F211" s="12">
        <v>1</v>
      </c>
      <c r="G211" s="14">
        <f>+[1]HISTORICOS!N211</f>
        <v>1630781.39</v>
      </c>
      <c r="H211" s="14"/>
      <c r="I211" s="14">
        <v>1550512.3088</v>
      </c>
      <c r="J211" s="14"/>
      <c r="K211" s="14"/>
      <c r="L211" s="14"/>
      <c r="M211" s="14"/>
      <c r="N211" s="14"/>
      <c r="O211" s="14"/>
      <c r="P211" s="14"/>
      <c r="Q211" s="13">
        <f t="shared" si="44"/>
        <v>1550512.31</v>
      </c>
      <c r="R211" s="13">
        <f t="shared" si="45"/>
        <v>1630781.39</v>
      </c>
      <c r="S211" s="13">
        <f t="shared" si="46"/>
        <v>1590646.85</v>
      </c>
      <c r="T211" s="13">
        <f t="shared" si="47"/>
        <v>1590140.44</v>
      </c>
      <c r="U211" s="13">
        <f t="shared" si="48"/>
        <v>1589634.19</v>
      </c>
      <c r="V211" s="13">
        <f t="shared" si="49"/>
        <v>1590646.85</v>
      </c>
      <c r="W211" s="20">
        <f t="shared" si="50"/>
        <v>56758.811636133541</v>
      </c>
      <c r="X211" s="21">
        <f t="shared" si="51"/>
        <v>3.5682849173047766E-2</v>
      </c>
      <c r="Y211" s="20">
        <f t="shared" si="43"/>
        <v>1630781.39</v>
      </c>
      <c r="Z211" s="22" t="s">
        <v>1</v>
      </c>
    </row>
    <row r="212" spans="1:26" ht="20.25" x14ac:dyDescent="0.45">
      <c r="A212" s="16">
        <v>33</v>
      </c>
      <c r="B212" s="16">
        <v>12</v>
      </c>
      <c r="C212" s="18" t="s">
        <v>316</v>
      </c>
      <c r="D212" s="18" t="s">
        <v>316</v>
      </c>
      <c r="E212" s="11" t="s">
        <v>30</v>
      </c>
      <c r="F212" s="12">
        <v>1</v>
      </c>
      <c r="G212" s="14">
        <f>+[1]HISTORICOS!N212</f>
        <v>1630781.39</v>
      </c>
      <c r="H212" s="14"/>
      <c r="I212" s="14">
        <v>1550512.3088</v>
      </c>
      <c r="J212" s="14"/>
      <c r="K212" s="14"/>
      <c r="L212" s="14"/>
      <c r="M212" s="14"/>
      <c r="N212" s="14"/>
      <c r="O212" s="14"/>
      <c r="P212" s="14"/>
      <c r="Q212" s="13">
        <f t="shared" si="44"/>
        <v>1550512.31</v>
      </c>
      <c r="R212" s="13">
        <f t="shared" si="45"/>
        <v>1630781.39</v>
      </c>
      <c r="S212" s="13">
        <f t="shared" si="46"/>
        <v>1590646.85</v>
      </c>
      <c r="T212" s="13">
        <f t="shared" si="47"/>
        <v>1590140.44</v>
      </c>
      <c r="U212" s="13">
        <f t="shared" si="48"/>
        <v>1589634.19</v>
      </c>
      <c r="V212" s="13">
        <f t="shared" si="49"/>
        <v>1590646.85</v>
      </c>
      <c r="W212" s="20">
        <f t="shared" si="50"/>
        <v>56758.811636133541</v>
      </c>
      <c r="X212" s="21">
        <f t="shared" si="51"/>
        <v>3.5682849173047766E-2</v>
      </c>
      <c r="Y212" s="20">
        <f t="shared" si="43"/>
        <v>1630781.39</v>
      </c>
      <c r="Z212" s="22" t="s">
        <v>1</v>
      </c>
    </row>
    <row r="213" spans="1:26" ht="20.25" x14ac:dyDescent="0.45">
      <c r="A213" s="16">
        <v>34</v>
      </c>
      <c r="B213" s="16">
        <v>12</v>
      </c>
      <c r="C213" s="18" t="s">
        <v>317</v>
      </c>
      <c r="D213" s="18" t="s">
        <v>317</v>
      </c>
      <c r="E213" s="11" t="s">
        <v>30</v>
      </c>
      <c r="F213" s="12">
        <v>1</v>
      </c>
      <c r="G213" s="14">
        <f>+[1]HISTORICOS!N213</f>
        <v>1253064.7</v>
      </c>
      <c r="H213" s="14"/>
      <c r="I213" s="14">
        <v>1191388.0160000001</v>
      </c>
      <c r="J213" s="14"/>
      <c r="K213" s="14"/>
      <c r="L213" s="14"/>
      <c r="M213" s="14"/>
      <c r="N213" s="14"/>
      <c r="O213" s="14"/>
      <c r="P213" s="14"/>
      <c r="Q213" s="13">
        <f t="shared" si="44"/>
        <v>1191388.02</v>
      </c>
      <c r="R213" s="13">
        <f t="shared" si="45"/>
        <v>1253064.7</v>
      </c>
      <c r="S213" s="13">
        <f t="shared" si="46"/>
        <v>1222226.3600000001</v>
      </c>
      <c r="T213" s="13">
        <f t="shared" si="47"/>
        <v>1221837.25</v>
      </c>
      <c r="U213" s="13">
        <f t="shared" si="48"/>
        <v>1221448.27</v>
      </c>
      <c r="V213" s="13">
        <f t="shared" si="49"/>
        <v>1222226.3600000001</v>
      </c>
      <c r="W213" s="20">
        <f t="shared" si="50"/>
        <v>43612.001497499761</v>
      </c>
      <c r="X213" s="21">
        <f t="shared" si="51"/>
        <v>3.5682425878541646E-2</v>
      </c>
      <c r="Y213" s="20">
        <f t="shared" si="43"/>
        <v>1253064.7</v>
      </c>
      <c r="Z213" s="22" t="s">
        <v>1</v>
      </c>
    </row>
    <row r="214" spans="1:26" ht="20.25" x14ac:dyDescent="0.45">
      <c r="A214" s="16">
        <v>35</v>
      </c>
      <c r="B214" s="16">
        <v>12</v>
      </c>
      <c r="C214" s="18" t="s">
        <v>317</v>
      </c>
      <c r="D214" s="18" t="s">
        <v>317</v>
      </c>
      <c r="E214" s="11" t="s">
        <v>30</v>
      </c>
      <c r="F214" s="12">
        <v>1</v>
      </c>
      <c r="G214" s="14">
        <f>+[1]HISTORICOS!N214</f>
        <v>1177578.8799999999</v>
      </c>
      <c r="H214" s="14"/>
      <c r="I214" s="14">
        <v>1191388.0160000001</v>
      </c>
      <c r="J214" s="14"/>
      <c r="K214" s="14"/>
      <c r="L214" s="14"/>
      <c r="M214" s="14"/>
      <c r="N214" s="14"/>
      <c r="O214" s="14"/>
      <c r="P214" s="14"/>
      <c r="Q214" s="13">
        <f t="shared" si="44"/>
        <v>1177578.8799999999</v>
      </c>
      <c r="R214" s="13">
        <f t="shared" si="45"/>
        <v>1191388.02</v>
      </c>
      <c r="S214" s="13">
        <f t="shared" si="46"/>
        <v>1184483.45</v>
      </c>
      <c r="T214" s="13">
        <f t="shared" si="47"/>
        <v>1184463.32</v>
      </c>
      <c r="U214" s="13">
        <f t="shared" si="48"/>
        <v>1184443.2</v>
      </c>
      <c r="V214" s="13">
        <f t="shared" si="49"/>
        <v>1184483.45</v>
      </c>
      <c r="W214" s="20">
        <f t="shared" si="50"/>
        <v>9764.5337079273977</v>
      </c>
      <c r="X214" s="21">
        <f t="shared" si="51"/>
        <v>8.2437063244128889E-3</v>
      </c>
      <c r="Y214" s="20">
        <f t="shared" si="43"/>
        <v>1177578.8799999999</v>
      </c>
      <c r="Z214" s="22" t="s">
        <v>1</v>
      </c>
    </row>
    <row r="215" spans="1:26" ht="20.25" x14ac:dyDescent="0.45">
      <c r="A215" s="16">
        <v>36</v>
      </c>
      <c r="B215" s="16">
        <v>12</v>
      </c>
      <c r="C215" s="18" t="s">
        <v>318</v>
      </c>
      <c r="D215" s="18" t="s">
        <v>318</v>
      </c>
      <c r="E215" s="11" t="s">
        <v>30</v>
      </c>
      <c r="F215" s="12">
        <v>1</v>
      </c>
      <c r="G215" s="14">
        <f>+[1]HISTORICOS!N215</f>
        <v>1253064.7</v>
      </c>
      <c r="H215" s="14"/>
      <c r="I215" s="14">
        <v>1191388.0160000001</v>
      </c>
      <c r="J215" s="14"/>
      <c r="K215" s="14"/>
      <c r="L215" s="14"/>
      <c r="M215" s="14"/>
      <c r="N215" s="14"/>
      <c r="O215" s="14"/>
      <c r="P215" s="14"/>
      <c r="Q215" s="13">
        <f t="shared" si="44"/>
        <v>1191388.02</v>
      </c>
      <c r="R215" s="13">
        <f t="shared" si="45"/>
        <v>1253064.7</v>
      </c>
      <c r="S215" s="13">
        <f t="shared" si="46"/>
        <v>1222226.3600000001</v>
      </c>
      <c r="T215" s="13">
        <f t="shared" si="47"/>
        <v>1221837.25</v>
      </c>
      <c r="U215" s="13">
        <f t="shared" si="48"/>
        <v>1221448.27</v>
      </c>
      <c r="V215" s="13">
        <f t="shared" si="49"/>
        <v>1222226.3600000001</v>
      </c>
      <c r="W215" s="20">
        <f t="shared" si="50"/>
        <v>43612.001497499761</v>
      </c>
      <c r="X215" s="21">
        <f t="shared" si="51"/>
        <v>3.5682425878541646E-2</v>
      </c>
      <c r="Y215" s="20">
        <f t="shared" si="43"/>
        <v>1253064.7</v>
      </c>
      <c r="Z215" s="22" t="s">
        <v>1</v>
      </c>
    </row>
    <row r="216" spans="1:26" ht="30.4" x14ac:dyDescent="0.45">
      <c r="A216" s="16">
        <v>37</v>
      </c>
      <c r="B216" s="16">
        <v>12</v>
      </c>
      <c r="C216" s="18" t="s">
        <v>319</v>
      </c>
      <c r="D216" s="18" t="s">
        <v>319</v>
      </c>
      <c r="E216" s="11" t="s">
        <v>30</v>
      </c>
      <c r="F216" s="12">
        <v>1</v>
      </c>
      <c r="G216" s="14">
        <f>+[1]HISTORICOS!N216</f>
        <v>1253064.7</v>
      </c>
      <c r="H216" s="14"/>
      <c r="I216" s="14">
        <v>1191388.0160000001</v>
      </c>
      <c r="J216" s="14"/>
      <c r="K216" s="14"/>
      <c r="L216" s="14"/>
      <c r="M216" s="14"/>
      <c r="N216" s="14"/>
      <c r="O216" s="14"/>
      <c r="P216" s="14"/>
      <c r="Q216" s="13">
        <f t="shared" si="44"/>
        <v>1191388.02</v>
      </c>
      <c r="R216" s="13">
        <f t="shared" si="45"/>
        <v>1253064.7</v>
      </c>
      <c r="S216" s="13">
        <f t="shared" si="46"/>
        <v>1222226.3600000001</v>
      </c>
      <c r="T216" s="13">
        <f t="shared" si="47"/>
        <v>1221837.25</v>
      </c>
      <c r="U216" s="13">
        <f t="shared" si="48"/>
        <v>1221448.27</v>
      </c>
      <c r="V216" s="13">
        <f t="shared" si="49"/>
        <v>1222226.3600000001</v>
      </c>
      <c r="W216" s="20">
        <f t="shared" si="50"/>
        <v>43612.001497499761</v>
      </c>
      <c r="X216" s="21">
        <f t="shared" si="51"/>
        <v>3.5682425878541646E-2</v>
      </c>
      <c r="Y216" s="20">
        <f t="shared" si="43"/>
        <v>1253064.7</v>
      </c>
      <c r="Z216" s="22" t="s">
        <v>1</v>
      </c>
    </row>
    <row r="217" spans="1:26" ht="30.4" x14ac:dyDescent="0.45">
      <c r="A217" s="16">
        <v>38</v>
      </c>
      <c r="B217" s="16">
        <v>12</v>
      </c>
      <c r="C217" s="18" t="s">
        <v>320</v>
      </c>
      <c r="D217" s="18" t="s">
        <v>320</v>
      </c>
      <c r="E217" s="11" t="s">
        <v>30</v>
      </c>
      <c r="F217" s="12">
        <v>1</v>
      </c>
      <c r="G217" s="14">
        <f>+[1]HISTORICOS!N217</f>
        <v>1253064.7</v>
      </c>
      <c r="H217" s="14"/>
      <c r="I217" s="14">
        <v>1191388.0160000001</v>
      </c>
      <c r="J217" s="14"/>
      <c r="K217" s="14"/>
      <c r="L217" s="14"/>
      <c r="M217" s="14"/>
      <c r="N217" s="14"/>
      <c r="O217" s="14"/>
      <c r="P217" s="14"/>
      <c r="Q217" s="13">
        <f t="shared" si="44"/>
        <v>1191388.02</v>
      </c>
      <c r="R217" s="13">
        <f t="shared" si="45"/>
        <v>1253064.7</v>
      </c>
      <c r="S217" s="13">
        <f t="shared" si="46"/>
        <v>1222226.3600000001</v>
      </c>
      <c r="T217" s="13">
        <f t="shared" si="47"/>
        <v>1221837.25</v>
      </c>
      <c r="U217" s="13">
        <f t="shared" si="48"/>
        <v>1221448.27</v>
      </c>
      <c r="V217" s="13">
        <f t="shared" si="49"/>
        <v>1222226.3600000001</v>
      </c>
      <c r="W217" s="20">
        <f t="shared" si="50"/>
        <v>43612.001497499761</v>
      </c>
      <c r="X217" s="21">
        <f t="shared" si="51"/>
        <v>3.5682425878541646E-2</v>
      </c>
      <c r="Y217" s="20">
        <f t="shared" si="43"/>
        <v>1253064.7</v>
      </c>
      <c r="Z217" s="22" t="s">
        <v>1</v>
      </c>
    </row>
    <row r="218" spans="1:26" ht="30.4" x14ac:dyDescent="0.45">
      <c r="A218" s="16">
        <v>39</v>
      </c>
      <c r="B218" s="16">
        <v>12</v>
      </c>
      <c r="C218" s="18" t="s">
        <v>321</v>
      </c>
      <c r="D218" s="18" t="s">
        <v>321</v>
      </c>
      <c r="E218" s="11" t="s">
        <v>30</v>
      </c>
      <c r="F218" s="12">
        <v>1</v>
      </c>
      <c r="G218" s="14">
        <f>+[1]HISTORICOS!N218</f>
        <v>1253064.7</v>
      </c>
      <c r="H218" s="14"/>
      <c r="I218" s="14">
        <v>1191388.0160000001</v>
      </c>
      <c r="J218" s="14"/>
      <c r="K218" s="14"/>
      <c r="L218" s="14"/>
      <c r="M218" s="14"/>
      <c r="N218" s="14"/>
      <c r="O218" s="14"/>
      <c r="P218" s="14"/>
      <c r="Q218" s="13">
        <f t="shared" si="44"/>
        <v>1191388.02</v>
      </c>
      <c r="R218" s="13">
        <f t="shared" si="45"/>
        <v>1253064.7</v>
      </c>
      <c r="S218" s="13">
        <f t="shared" si="46"/>
        <v>1222226.3600000001</v>
      </c>
      <c r="T218" s="13">
        <f t="shared" si="47"/>
        <v>1221837.25</v>
      </c>
      <c r="U218" s="13">
        <f t="shared" si="48"/>
        <v>1221448.27</v>
      </c>
      <c r="V218" s="13">
        <f t="shared" si="49"/>
        <v>1222226.3600000001</v>
      </c>
      <c r="W218" s="20">
        <f t="shared" si="50"/>
        <v>43612.001497499761</v>
      </c>
      <c r="X218" s="21">
        <f t="shared" si="51"/>
        <v>3.5682425878541646E-2</v>
      </c>
      <c r="Y218" s="20">
        <f t="shared" si="43"/>
        <v>1253064.7</v>
      </c>
      <c r="Z218" s="22" t="s">
        <v>1</v>
      </c>
    </row>
    <row r="219" spans="1:26" ht="30.4" x14ac:dyDescent="0.45">
      <c r="A219" s="16">
        <v>40</v>
      </c>
      <c r="B219" s="16">
        <v>12</v>
      </c>
      <c r="C219" s="18" t="s">
        <v>322</v>
      </c>
      <c r="D219" s="18" t="s">
        <v>322</v>
      </c>
      <c r="E219" s="11" t="s">
        <v>30</v>
      </c>
      <c r="F219" s="12">
        <v>1</v>
      </c>
      <c r="G219" s="14">
        <f>+[1]HISTORICOS!N219</f>
        <v>1253064.7</v>
      </c>
      <c r="H219" s="14"/>
      <c r="I219" s="14">
        <v>1191388.0160000001</v>
      </c>
      <c r="J219" s="14"/>
      <c r="K219" s="14"/>
      <c r="L219" s="14"/>
      <c r="M219" s="14"/>
      <c r="N219" s="14"/>
      <c r="O219" s="14"/>
      <c r="P219" s="14"/>
      <c r="Q219" s="13">
        <f t="shared" si="44"/>
        <v>1191388.02</v>
      </c>
      <c r="R219" s="13">
        <f t="shared" si="45"/>
        <v>1253064.7</v>
      </c>
      <c r="S219" s="13">
        <f t="shared" si="46"/>
        <v>1222226.3600000001</v>
      </c>
      <c r="T219" s="13">
        <f t="shared" si="47"/>
        <v>1221837.25</v>
      </c>
      <c r="U219" s="13">
        <f t="shared" si="48"/>
        <v>1221448.27</v>
      </c>
      <c r="V219" s="13">
        <f t="shared" si="49"/>
        <v>1222226.3600000001</v>
      </c>
      <c r="W219" s="20">
        <f t="shared" si="50"/>
        <v>43612.001497499761</v>
      </c>
      <c r="X219" s="21">
        <f t="shared" si="51"/>
        <v>3.5682425878541646E-2</v>
      </c>
      <c r="Y219" s="20">
        <f t="shared" si="43"/>
        <v>1253064.7</v>
      </c>
      <c r="Z219" s="22" t="s">
        <v>1</v>
      </c>
    </row>
    <row r="220" spans="1:26" ht="30.4" x14ac:dyDescent="0.45">
      <c r="A220" s="16">
        <v>41</v>
      </c>
      <c r="B220" s="16">
        <v>12</v>
      </c>
      <c r="C220" s="18" t="s">
        <v>323</v>
      </c>
      <c r="D220" s="18" t="s">
        <v>323</v>
      </c>
      <c r="E220" s="11" t="s">
        <v>30</v>
      </c>
      <c r="F220" s="12">
        <v>1</v>
      </c>
      <c r="G220" s="14">
        <f>+[1]HISTORICOS!N220</f>
        <v>1253064.7</v>
      </c>
      <c r="H220" s="14"/>
      <c r="I220" s="14">
        <v>1191388.0160000001</v>
      </c>
      <c r="J220" s="14"/>
      <c r="K220" s="14"/>
      <c r="L220" s="14"/>
      <c r="M220" s="14"/>
      <c r="N220" s="14"/>
      <c r="O220" s="14"/>
      <c r="P220" s="14"/>
      <c r="Q220" s="13">
        <f t="shared" si="44"/>
        <v>1191388.02</v>
      </c>
      <c r="R220" s="13">
        <f t="shared" si="45"/>
        <v>1253064.7</v>
      </c>
      <c r="S220" s="13">
        <f t="shared" si="46"/>
        <v>1222226.3600000001</v>
      </c>
      <c r="T220" s="13">
        <f t="shared" si="47"/>
        <v>1221837.25</v>
      </c>
      <c r="U220" s="13">
        <f t="shared" si="48"/>
        <v>1221448.27</v>
      </c>
      <c r="V220" s="13">
        <f t="shared" si="49"/>
        <v>1222226.3600000001</v>
      </c>
      <c r="W220" s="20">
        <f t="shared" si="50"/>
        <v>43612.001497499761</v>
      </c>
      <c r="X220" s="21">
        <f t="shared" si="51"/>
        <v>3.5682425878541646E-2</v>
      </c>
      <c r="Y220" s="20">
        <f t="shared" si="43"/>
        <v>1253064.7</v>
      </c>
      <c r="Z220" s="22" t="s">
        <v>1</v>
      </c>
    </row>
    <row r="221" spans="1:26" ht="30.4" x14ac:dyDescent="0.45">
      <c r="A221" s="16">
        <v>42</v>
      </c>
      <c r="B221" s="16">
        <v>12</v>
      </c>
      <c r="C221" s="18" t="s">
        <v>324</v>
      </c>
      <c r="D221" s="18" t="s">
        <v>324</v>
      </c>
      <c r="E221" s="11" t="s">
        <v>30</v>
      </c>
      <c r="F221" s="12">
        <v>1</v>
      </c>
      <c r="G221" s="14">
        <f>+[1]HISTORICOS!N221</f>
        <v>1253064.7</v>
      </c>
      <c r="H221" s="14"/>
      <c r="I221" s="14">
        <v>1191388.0160000001</v>
      </c>
      <c r="J221" s="14"/>
      <c r="K221" s="14"/>
      <c r="L221" s="14"/>
      <c r="M221" s="14"/>
      <c r="N221" s="14"/>
      <c r="O221" s="14"/>
      <c r="P221" s="14"/>
      <c r="Q221" s="13">
        <f t="shared" si="44"/>
        <v>1191388.02</v>
      </c>
      <c r="R221" s="13">
        <f t="shared" si="45"/>
        <v>1253064.7</v>
      </c>
      <c r="S221" s="13">
        <f t="shared" si="46"/>
        <v>1222226.3600000001</v>
      </c>
      <c r="T221" s="13">
        <f t="shared" si="47"/>
        <v>1221837.25</v>
      </c>
      <c r="U221" s="13">
        <f t="shared" si="48"/>
        <v>1221448.27</v>
      </c>
      <c r="V221" s="13">
        <f t="shared" si="49"/>
        <v>1222226.3600000001</v>
      </c>
      <c r="W221" s="20">
        <f t="shared" si="50"/>
        <v>43612.001497499761</v>
      </c>
      <c r="X221" s="21">
        <f t="shared" si="51"/>
        <v>3.5682425878541646E-2</v>
      </c>
      <c r="Y221" s="20">
        <f t="shared" si="43"/>
        <v>1253064.7</v>
      </c>
      <c r="Z221" s="22" t="s">
        <v>1</v>
      </c>
    </row>
    <row r="222" spans="1:26" ht="30.4" x14ac:dyDescent="0.45">
      <c r="A222" s="16">
        <v>43</v>
      </c>
      <c r="B222" s="16">
        <v>12</v>
      </c>
      <c r="C222" s="18" t="s">
        <v>325</v>
      </c>
      <c r="D222" s="18" t="s">
        <v>325</v>
      </c>
      <c r="E222" s="11" t="s">
        <v>30</v>
      </c>
      <c r="F222" s="12">
        <v>1</v>
      </c>
      <c r="G222" s="14">
        <f>+[1]HISTORICOS!N222</f>
        <v>1253064.7</v>
      </c>
      <c r="H222" s="14"/>
      <c r="I222" s="14">
        <v>1191388.0160000001</v>
      </c>
      <c r="J222" s="14"/>
      <c r="K222" s="14"/>
      <c r="L222" s="14"/>
      <c r="M222" s="14"/>
      <c r="N222" s="14"/>
      <c r="O222" s="14"/>
      <c r="P222" s="14"/>
      <c r="Q222" s="13">
        <f t="shared" si="44"/>
        <v>1191388.02</v>
      </c>
      <c r="R222" s="13">
        <f t="shared" si="45"/>
        <v>1253064.7</v>
      </c>
      <c r="S222" s="13">
        <f t="shared" si="46"/>
        <v>1222226.3600000001</v>
      </c>
      <c r="T222" s="13">
        <f t="shared" si="47"/>
        <v>1221837.25</v>
      </c>
      <c r="U222" s="13">
        <f t="shared" si="48"/>
        <v>1221448.27</v>
      </c>
      <c r="V222" s="13">
        <f t="shared" si="49"/>
        <v>1222226.3600000001</v>
      </c>
      <c r="W222" s="20">
        <f t="shared" si="50"/>
        <v>43612.001497499761</v>
      </c>
      <c r="X222" s="21">
        <f t="shared" si="51"/>
        <v>3.5682425878541646E-2</v>
      </c>
      <c r="Y222" s="20">
        <f t="shared" si="43"/>
        <v>1253064.7</v>
      </c>
      <c r="Z222" s="22" t="s">
        <v>1</v>
      </c>
    </row>
    <row r="223" spans="1:26" ht="30.4" x14ac:dyDescent="0.45">
      <c r="A223" s="16">
        <v>44</v>
      </c>
      <c r="B223" s="16">
        <v>12</v>
      </c>
      <c r="C223" s="18" t="s">
        <v>326</v>
      </c>
      <c r="D223" s="18" t="s">
        <v>326</v>
      </c>
      <c r="E223" s="11" t="s">
        <v>30</v>
      </c>
      <c r="F223" s="12">
        <v>1</v>
      </c>
      <c r="G223" s="14">
        <f>+[1]HISTORICOS!N223</f>
        <v>618983.77</v>
      </c>
      <c r="H223" s="14"/>
      <c r="I223" s="14">
        <v>588517.16559999995</v>
      </c>
      <c r="J223" s="14"/>
      <c r="K223" s="14"/>
      <c r="L223" s="14"/>
      <c r="M223" s="14"/>
      <c r="N223" s="14"/>
      <c r="O223" s="14"/>
      <c r="P223" s="14"/>
      <c r="Q223" s="13">
        <f t="shared" si="44"/>
        <v>588517.17000000004</v>
      </c>
      <c r="R223" s="13">
        <f t="shared" si="45"/>
        <v>618983.77</v>
      </c>
      <c r="S223" s="13">
        <f t="shared" si="46"/>
        <v>603750.47</v>
      </c>
      <c r="T223" s="13">
        <f t="shared" si="47"/>
        <v>603558.26</v>
      </c>
      <c r="U223" s="13">
        <f t="shared" si="48"/>
        <v>603366.11</v>
      </c>
      <c r="V223" s="13">
        <f t="shared" si="49"/>
        <v>603750.47</v>
      </c>
      <c r="W223" s="20">
        <f t="shared" si="50"/>
        <v>21543.142570967957</v>
      </c>
      <c r="X223" s="21">
        <f t="shared" si="51"/>
        <v>3.5682195942585281E-2</v>
      </c>
      <c r="Y223" s="20">
        <f t="shared" si="43"/>
        <v>618983.77</v>
      </c>
      <c r="Z223" s="22" t="s">
        <v>1</v>
      </c>
    </row>
    <row r="224" spans="1:26" ht="30.4" x14ac:dyDescent="0.45">
      <c r="A224" s="16">
        <v>45</v>
      </c>
      <c r="B224" s="16">
        <v>12</v>
      </c>
      <c r="C224" s="18" t="s">
        <v>327</v>
      </c>
      <c r="D224" s="18" t="s">
        <v>327</v>
      </c>
      <c r="E224" s="11" t="s">
        <v>30</v>
      </c>
      <c r="F224" s="12">
        <v>1</v>
      </c>
      <c r="G224" s="14">
        <f>+[1]HISTORICOS!N224</f>
        <v>830344.07</v>
      </c>
      <c r="H224" s="14"/>
      <c r="I224" s="14">
        <v>789473.70319999999</v>
      </c>
      <c r="J224" s="14"/>
      <c r="K224" s="14"/>
      <c r="L224" s="14"/>
      <c r="M224" s="14"/>
      <c r="N224" s="14"/>
      <c r="O224" s="14"/>
      <c r="P224" s="14"/>
      <c r="Q224" s="13">
        <f t="shared" si="44"/>
        <v>789473.7</v>
      </c>
      <c r="R224" s="13">
        <f t="shared" si="45"/>
        <v>830344.07</v>
      </c>
      <c r="S224" s="13">
        <f t="shared" si="46"/>
        <v>809908.89</v>
      </c>
      <c r="T224" s="13">
        <f t="shared" si="47"/>
        <v>809651.04</v>
      </c>
      <c r="U224" s="13">
        <f t="shared" si="48"/>
        <v>809393.28</v>
      </c>
      <c r="V224" s="13">
        <f t="shared" si="49"/>
        <v>809908.89</v>
      </c>
      <c r="W224" s="20">
        <f t="shared" si="50"/>
        <v>28899.713513861509</v>
      </c>
      <c r="X224" s="21">
        <f t="shared" si="51"/>
        <v>3.5682672298931684E-2</v>
      </c>
      <c r="Y224" s="20">
        <f t="shared" si="43"/>
        <v>830344.07</v>
      </c>
      <c r="Z224" s="22" t="s">
        <v>1</v>
      </c>
    </row>
    <row r="225" spans="1:26" ht="30.4" x14ac:dyDescent="0.45">
      <c r="A225" s="16">
        <v>46</v>
      </c>
      <c r="B225" s="16">
        <v>12</v>
      </c>
      <c r="C225" s="18" t="s">
        <v>328</v>
      </c>
      <c r="D225" s="18" t="s">
        <v>328</v>
      </c>
      <c r="E225" s="11" t="s">
        <v>30</v>
      </c>
      <c r="F225" s="12">
        <v>1</v>
      </c>
      <c r="G225" s="14">
        <f>+[1]HISTORICOS!N225</f>
        <v>618983.77</v>
      </c>
      <c r="H225" s="14"/>
      <c r="I225" s="14">
        <v>588517.16559999995</v>
      </c>
      <c r="J225" s="14"/>
      <c r="K225" s="14"/>
      <c r="L225" s="14"/>
      <c r="M225" s="14"/>
      <c r="N225" s="14"/>
      <c r="O225" s="14"/>
      <c r="P225" s="14"/>
      <c r="Q225" s="13">
        <f t="shared" si="44"/>
        <v>588517.17000000004</v>
      </c>
      <c r="R225" s="13">
        <f t="shared" si="45"/>
        <v>618983.77</v>
      </c>
      <c r="S225" s="13">
        <f t="shared" si="46"/>
        <v>603750.47</v>
      </c>
      <c r="T225" s="13">
        <f t="shared" si="47"/>
        <v>603558.26</v>
      </c>
      <c r="U225" s="13">
        <f t="shared" si="48"/>
        <v>603366.11</v>
      </c>
      <c r="V225" s="13">
        <f t="shared" si="49"/>
        <v>603750.47</v>
      </c>
      <c r="W225" s="20">
        <f t="shared" si="50"/>
        <v>21543.142570967957</v>
      </c>
      <c r="X225" s="21">
        <f t="shared" si="51"/>
        <v>3.5682195942585281E-2</v>
      </c>
      <c r="Y225" s="20">
        <f t="shared" si="43"/>
        <v>618983.77</v>
      </c>
      <c r="Z225" s="22" t="s">
        <v>1</v>
      </c>
    </row>
    <row r="226" spans="1:26" ht="30.4" x14ac:dyDescent="0.45">
      <c r="A226" s="16">
        <v>47</v>
      </c>
      <c r="B226" s="16">
        <v>12</v>
      </c>
      <c r="C226" s="18" t="s">
        <v>329</v>
      </c>
      <c r="D226" s="18" t="s">
        <v>329</v>
      </c>
      <c r="E226" s="11" t="s">
        <v>30</v>
      </c>
      <c r="F226" s="12">
        <v>1</v>
      </c>
      <c r="G226" s="14">
        <f>+[1]HISTORICOS!N226</f>
        <v>830344.07</v>
      </c>
      <c r="H226" s="14"/>
      <c r="I226" s="14">
        <v>789473.70319999999</v>
      </c>
      <c r="J226" s="14"/>
      <c r="K226" s="14"/>
      <c r="L226" s="14"/>
      <c r="M226" s="14"/>
      <c r="N226" s="14"/>
      <c r="O226" s="14"/>
      <c r="P226" s="14"/>
      <c r="Q226" s="13">
        <f t="shared" si="44"/>
        <v>789473.7</v>
      </c>
      <c r="R226" s="13">
        <f t="shared" si="45"/>
        <v>830344.07</v>
      </c>
      <c r="S226" s="13">
        <f t="shared" si="46"/>
        <v>809908.89</v>
      </c>
      <c r="T226" s="13">
        <f t="shared" si="47"/>
        <v>809651.04</v>
      </c>
      <c r="U226" s="13">
        <f t="shared" si="48"/>
        <v>809393.28</v>
      </c>
      <c r="V226" s="13">
        <f t="shared" si="49"/>
        <v>809908.89</v>
      </c>
      <c r="W226" s="20">
        <f t="shared" si="50"/>
        <v>28899.713513861509</v>
      </c>
      <c r="X226" s="21">
        <f t="shared" si="51"/>
        <v>3.5682672298931684E-2</v>
      </c>
      <c r="Y226" s="20">
        <f t="shared" si="43"/>
        <v>830344.07</v>
      </c>
      <c r="Z226" s="22" t="s">
        <v>1</v>
      </c>
    </row>
    <row r="227" spans="1:26" ht="30.4" x14ac:dyDescent="0.45">
      <c r="A227" s="16">
        <v>48</v>
      </c>
      <c r="B227" s="16">
        <v>12</v>
      </c>
      <c r="C227" s="18" t="s">
        <v>330</v>
      </c>
      <c r="D227" s="18" t="s">
        <v>331</v>
      </c>
      <c r="E227" s="11" t="s">
        <v>30</v>
      </c>
      <c r="F227" s="12">
        <v>1</v>
      </c>
      <c r="G227" s="14">
        <f>+[1]HISTORICOS!N227</f>
        <v>618983.77</v>
      </c>
      <c r="H227" s="14"/>
      <c r="I227" s="14">
        <v>144793.25</v>
      </c>
      <c r="J227" s="14"/>
      <c r="K227" s="14"/>
      <c r="L227" s="14"/>
      <c r="M227" s="14"/>
      <c r="N227" s="14"/>
      <c r="O227" s="14"/>
      <c r="P227" s="14"/>
      <c r="Q227" s="13">
        <f t="shared" si="44"/>
        <v>144793.25</v>
      </c>
      <c r="R227" s="13">
        <f t="shared" si="45"/>
        <v>618983.77</v>
      </c>
      <c r="S227" s="13">
        <f t="shared" si="46"/>
        <v>381888.51</v>
      </c>
      <c r="T227" s="13">
        <f t="shared" si="47"/>
        <v>299373.8</v>
      </c>
      <c r="U227" s="13">
        <f t="shared" si="48"/>
        <v>234688.06</v>
      </c>
      <c r="V227" s="13">
        <f t="shared" si="49"/>
        <v>381888.51</v>
      </c>
      <c r="W227" s="20">
        <f t="shared" si="50"/>
        <v>335303.33226637513</v>
      </c>
      <c r="X227" s="21">
        <f t="shared" si="51"/>
        <v>0.87801367018446075</v>
      </c>
      <c r="Y227" s="20">
        <f t="shared" si="43"/>
        <v>618983.77</v>
      </c>
      <c r="Z227" s="22" t="s">
        <v>1</v>
      </c>
    </row>
    <row r="228" spans="1:26" ht="30.4" x14ac:dyDescent="0.45">
      <c r="A228" s="16">
        <v>49</v>
      </c>
      <c r="B228" s="16">
        <v>12</v>
      </c>
      <c r="C228" s="18" t="s">
        <v>332</v>
      </c>
      <c r="D228" s="18" t="s">
        <v>332</v>
      </c>
      <c r="E228" s="11" t="s">
        <v>30</v>
      </c>
      <c r="F228" s="12">
        <v>1</v>
      </c>
      <c r="G228" s="14">
        <f>+[1]HISTORICOS!N228</f>
        <v>830344.07</v>
      </c>
      <c r="H228" s="14"/>
      <c r="I228" s="14">
        <v>789473.70319999999</v>
      </c>
      <c r="J228" s="14"/>
      <c r="K228" s="14"/>
      <c r="L228" s="14"/>
      <c r="M228" s="14"/>
      <c r="N228" s="14"/>
      <c r="O228" s="14"/>
      <c r="P228" s="14"/>
      <c r="Q228" s="13">
        <f t="shared" si="44"/>
        <v>789473.7</v>
      </c>
      <c r="R228" s="13">
        <f t="shared" si="45"/>
        <v>830344.07</v>
      </c>
      <c r="S228" s="13">
        <f t="shared" si="46"/>
        <v>809908.89</v>
      </c>
      <c r="T228" s="13">
        <f t="shared" si="47"/>
        <v>809651.04</v>
      </c>
      <c r="U228" s="13">
        <f t="shared" si="48"/>
        <v>809393.28</v>
      </c>
      <c r="V228" s="13">
        <f t="shared" si="49"/>
        <v>809908.89</v>
      </c>
      <c r="W228" s="20">
        <f t="shared" si="50"/>
        <v>28899.713513861509</v>
      </c>
      <c r="X228" s="21">
        <f t="shared" si="51"/>
        <v>3.5682672298931684E-2</v>
      </c>
      <c r="Y228" s="20">
        <f t="shared" si="43"/>
        <v>830344.07</v>
      </c>
      <c r="Z228" s="22" t="s">
        <v>1</v>
      </c>
    </row>
    <row r="229" spans="1:26" x14ac:dyDescent="0.45">
      <c r="A229" s="42">
        <v>50</v>
      </c>
      <c r="B229" s="42">
        <v>12</v>
      </c>
      <c r="C229" s="43" t="s">
        <v>308</v>
      </c>
      <c r="D229" s="43"/>
      <c r="E229" s="11" t="s">
        <v>30</v>
      </c>
      <c r="F229" s="12">
        <v>1</v>
      </c>
      <c r="G229" s="14">
        <f>+[1]HISTORICOS!N229</f>
        <v>141361.18</v>
      </c>
      <c r="H229" s="14"/>
      <c r="I229" s="14">
        <v>144793.25</v>
      </c>
      <c r="J229" s="14"/>
      <c r="K229" s="14"/>
      <c r="L229" s="14"/>
      <c r="M229" s="14"/>
      <c r="N229" s="14"/>
      <c r="O229" s="14"/>
      <c r="P229" s="14"/>
      <c r="Q229" s="13">
        <f t="shared" si="44"/>
        <v>141361.18</v>
      </c>
      <c r="R229" s="13">
        <f t="shared" si="45"/>
        <v>144793.25</v>
      </c>
      <c r="S229" s="13">
        <f t="shared" si="46"/>
        <v>143077.22</v>
      </c>
      <c r="T229" s="13">
        <f t="shared" si="47"/>
        <v>143066.92000000001</v>
      </c>
      <c r="U229" s="13">
        <f t="shared" si="48"/>
        <v>143056.63</v>
      </c>
      <c r="V229" s="13">
        <f t="shared" si="49"/>
        <v>143077.22</v>
      </c>
      <c r="W229" s="20">
        <f t="shared" si="50"/>
        <v>2426.8399705069191</v>
      </c>
      <c r="X229" s="21">
        <f t="shared" si="51"/>
        <v>1.6961749539912217E-2</v>
      </c>
      <c r="Y229" s="20">
        <f t="shared" si="43"/>
        <v>141361.18</v>
      </c>
      <c r="Z229" s="22" t="s">
        <v>1</v>
      </c>
    </row>
    <row r="230" spans="1:26" ht="20.25" x14ac:dyDescent="0.45">
      <c r="A230" s="16">
        <v>51</v>
      </c>
      <c r="B230" s="16">
        <v>12</v>
      </c>
      <c r="C230" s="18" t="s">
        <v>333</v>
      </c>
      <c r="D230" s="18" t="s">
        <v>333</v>
      </c>
      <c r="E230" s="11" t="s">
        <v>30</v>
      </c>
      <c r="F230" s="12">
        <v>1</v>
      </c>
      <c r="G230" s="14">
        <f>+[1]HISTORICOS!N230</f>
        <v>418694.71</v>
      </c>
      <c r="H230" s="14"/>
      <c r="I230" s="14">
        <v>398086.41599999997</v>
      </c>
      <c r="J230" s="14"/>
      <c r="K230" s="14"/>
      <c r="L230" s="14"/>
      <c r="M230" s="14"/>
      <c r="N230" s="14"/>
      <c r="O230" s="14"/>
      <c r="P230" s="14"/>
      <c r="Q230" s="13">
        <f t="shared" si="44"/>
        <v>398086.42</v>
      </c>
      <c r="R230" s="13">
        <f t="shared" si="45"/>
        <v>418694.71</v>
      </c>
      <c r="S230" s="13">
        <f t="shared" si="46"/>
        <v>408390.56</v>
      </c>
      <c r="T230" s="13">
        <f t="shared" si="47"/>
        <v>408260.55</v>
      </c>
      <c r="U230" s="13">
        <f t="shared" si="48"/>
        <v>408130.58</v>
      </c>
      <c r="V230" s="13">
        <f t="shared" si="49"/>
        <v>408390.56</v>
      </c>
      <c r="W230" s="20">
        <f t="shared" si="50"/>
        <v>14572.264436086076</v>
      </c>
      <c r="X230" s="21">
        <f t="shared" si="51"/>
        <v>3.5682177462882776E-2</v>
      </c>
      <c r="Y230" s="20">
        <f t="shared" si="43"/>
        <v>418694.71</v>
      </c>
      <c r="Z230" s="22" t="s">
        <v>1</v>
      </c>
    </row>
    <row r="231" spans="1:26" x14ac:dyDescent="0.45">
      <c r="A231" s="16">
        <v>52</v>
      </c>
      <c r="B231" s="16">
        <v>12</v>
      </c>
      <c r="C231" s="18" t="s">
        <v>334</v>
      </c>
      <c r="D231" s="18" t="s">
        <v>334</v>
      </c>
      <c r="E231" s="11" t="s">
        <v>30</v>
      </c>
      <c r="F231" s="12">
        <v>1</v>
      </c>
      <c r="G231" s="14">
        <f>+[1]HISTORICOS!N231</f>
        <v>2971898.99</v>
      </c>
      <c r="H231" s="14"/>
      <c r="I231" s="14">
        <v>2558044.23</v>
      </c>
      <c r="J231" s="14"/>
      <c r="K231" s="14"/>
      <c r="L231" s="14"/>
      <c r="M231" s="14"/>
      <c r="N231" s="14"/>
      <c r="O231" s="14"/>
      <c r="P231" s="14"/>
      <c r="Q231" s="13">
        <f t="shared" si="44"/>
        <v>2558044.23</v>
      </c>
      <c r="R231" s="13">
        <f t="shared" si="45"/>
        <v>2971898.99</v>
      </c>
      <c r="S231" s="13">
        <f t="shared" si="46"/>
        <v>2764971.61</v>
      </c>
      <c r="T231" s="13">
        <f t="shared" si="47"/>
        <v>2757217.63</v>
      </c>
      <c r="U231" s="13">
        <f t="shared" si="48"/>
        <v>2749485.4</v>
      </c>
      <c r="V231" s="13">
        <f t="shared" si="49"/>
        <v>2764971.61</v>
      </c>
      <c r="W231" s="20">
        <f t="shared" si="50"/>
        <v>292639.5072223313</v>
      </c>
      <c r="X231" s="21">
        <f t="shared" si="51"/>
        <v>0.10583815984364893</v>
      </c>
      <c r="Y231" s="20">
        <f t="shared" si="43"/>
        <v>2971898.99</v>
      </c>
      <c r="Z231" s="22" t="s">
        <v>1</v>
      </c>
    </row>
    <row r="232" spans="1:26" ht="20.25" x14ac:dyDescent="0.45">
      <c r="A232" s="16">
        <v>53</v>
      </c>
      <c r="B232" s="16">
        <v>12</v>
      </c>
      <c r="C232" s="18" t="s">
        <v>335</v>
      </c>
      <c r="D232" s="18" t="s">
        <v>335</v>
      </c>
      <c r="E232" s="11" t="s">
        <v>30</v>
      </c>
      <c r="F232" s="12">
        <v>1</v>
      </c>
      <c r="G232" s="14">
        <f>+[1]HISTORICOS!N232</f>
        <v>418694.71</v>
      </c>
      <c r="H232" s="14"/>
      <c r="I232" s="14">
        <v>398086.41599999997</v>
      </c>
      <c r="J232" s="14"/>
      <c r="K232" s="14"/>
      <c r="L232" s="14"/>
      <c r="M232" s="14"/>
      <c r="N232" s="14"/>
      <c r="O232" s="14"/>
      <c r="P232" s="14"/>
      <c r="Q232" s="13">
        <f t="shared" si="44"/>
        <v>398086.42</v>
      </c>
      <c r="R232" s="13">
        <f t="shared" si="45"/>
        <v>418694.71</v>
      </c>
      <c r="S232" s="13">
        <f t="shared" si="46"/>
        <v>408390.56</v>
      </c>
      <c r="T232" s="13">
        <f t="shared" si="47"/>
        <v>408260.55</v>
      </c>
      <c r="U232" s="13">
        <f t="shared" si="48"/>
        <v>408130.58</v>
      </c>
      <c r="V232" s="13">
        <f t="shared" si="49"/>
        <v>408390.56</v>
      </c>
      <c r="W232" s="20">
        <f t="shared" si="50"/>
        <v>14572.264436086076</v>
      </c>
      <c r="X232" s="21">
        <f t="shared" si="51"/>
        <v>3.5682177462882776E-2</v>
      </c>
      <c r="Y232" s="20">
        <f t="shared" si="43"/>
        <v>418694.71</v>
      </c>
      <c r="Z232" s="22" t="s">
        <v>1</v>
      </c>
    </row>
    <row r="233" spans="1:26" ht="30.4" x14ac:dyDescent="0.45">
      <c r="A233" s="16">
        <v>54</v>
      </c>
      <c r="B233" s="16">
        <v>12</v>
      </c>
      <c r="C233" s="18" t="s">
        <v>336</v>
      </c>
      <c r="D233" s="18" t="s">
        <v>336</v>
      </c>
      <c r="E233" s="11" t="s">
        <v>30</v>
      </c>
      <c r="F233" s="12">
        <v>1</v>
      </c>
      <c r="G233" s="14">
        <f>+[1]HISTORICOS!N233</f>
        <v>624878.85</v>
      </c>
      <c r="H233" s="14"/>
      <c r="I233" s="14">
        <v>594122.25599999994</v>
      </c>
      <c r="J233" s="14"/>
      <c r="K233" s="14"/>
      <c r="L233" s="14"/>
      <c r="M233" s="14"/>
      <c r="N233" s="14"/>
      <c r="O233" s="14"/>
      <c r="P233" s="14"/>
      <c r="Q233" s="13">
        <f t="shared" si="44"/>
        <v>594122.26</v>
      </c>
      <c r="R233" s="13">
        <f t="shared" si="45"/>
        <v>624878.85</v>
      </c>
      <c r="S233" s="13">
        <f t="shared" si="46"/>
        <v>609500.55000000005</v>
      </c>
      <c r="T233" s="13">
        <f t="shared" si="47"/>
        <v>609306.52</v>
      </c>
      <c r="U233" s="13">
        <f t="shared" si="48"/>
        <v>609112.54</v>
      </c>
      <c r="V233" s="13">
        <f t="shared" si="49"/>
        <v>609500.55000000005</v>
      </c>
      <c r="W233" s="20">
        <f t="shared" si="50"/>
        <v>21748.196183601511</v>
      </c>
      <c r="X233" s="21">
        <f t="shared" si="51"/>
        <v>3.5681995994263679E-2</v>
      </c>
      <c r="Y233" s="20">
        <f t="shared" si="43"/>
        <v>624878.85</v>
      </c>
      <c r="Z233" s="22" t="s">
        <v>1</v>
      </c>
    </row>
    <row r="234" spans="1:26" ht="30.4" x14ac:dyDescent="0.45">
      <c r="A234" s="16">
        <v>55</v>
      </c>
      <c r="B234" s="16">
        <v>12</v>
      </c>
      <c r="C234" s="18" t="s">
        <v>337</v>
      </c>
      <c r="D234" s="18" t="s">
        <v>337</v>
      </c>
      <c r="E234" s="11" t="s">
        <v>30</v>
      </c>
      <c r="F234" s="12">
        <v>1</v>
      </c>
      <c r="G234" s="14">
        <f>+[1]HISTORICOS!N234</f>
        <v>624878.85</v>
      </c>
      <c r="H234" s="14"/>
      <c r="I234" s="14">
        <v>594122.25599999994</v>
      </c>
      <c r="J234" s="14"/>
      <c r="K234" s="14"/>
      <c r="L234" s="14"/>
      <c r="M234" s="14"/>
      <c r="N234" s="14"/>
      <c r="O234" s="14"/>
      <c r="P234" s="14"/>
      <c r="Q234" s="13">
        <f t="shared" si="44"/>
        <v>594122.26</v>
      </c>
      <c r="R234" s="13">
        <f t="shared" si="45"/>
        <v>624878.85</v>
      </c>
      <c r="S234" s="13">
        <f t="shared" si="46"/>
        <v>609500.55000000005</v>
      </c>
      <c r="T234" s="13">
        <f t="shared" si="47"/>
        <v>609306.52</v>
      </c>
      <c r="U234" s="13">
        <f t="shared" si="48"/>
        <v>609112.54</v>
      </c>
      <c r="V234" s="13">
        <f t="shared" si="49"/>
        <v>609500.55000000005</v>
      </c>
      <c r="W234" s="20">
        <f t="shared" si="50"/>
        <v>21748.196183601511</v>
      </c>
      <c r="X234" s="21">
        <f t="shared" si="51"/>
        <v>3.5681995994263679E-2</v>
      </c>
      <c r="Y234" s="20">
        <f t="shared" si="43"/>
        <v>624878.85</v>
      </c>
      <c r="Z234" s="22" t="s">
        <v>1</v>
      </c>
    </row>
    <row r="235" spans="1:26" ht="30.4" x14ac:dyDescent="0.45">
      <c r="A235" s="16">
        <v>56</v>
      </c>
      <c r="B235" s="16">
        <v>12</v>
      </c>
      <c r="C235" s="18" t="s">
        <v>338</v>
      </c>
      <c r="D235" s="18" t="s">
        <v>338</v>
      </c>
      <c r="E235" s="11" t="s">
        <v>30</v>
      </c>
      <c r="F235" s="12">
        <v>1</v>
      </c>
      <c r="G235" s="14">
        <f>+[1]HISTORICOS!N235</f>
        <v>838252.12</v>
      </c>
      <c r="H235" s="14"/>
      <c r="I235" s="14">
        <v>796992.12320000003</v>
      </c>
      <c r="J235" s="14"/>
      <c r="K235" s="14"/>
      <c r="L235" s="14"/>
      <c r="M235" s="14"/>
      <c r="N235" s="14"/>
      <c r="O235" s="14"/>
      <c r="P235" s="14"/>
      <c r="Q235" s="13">
        <f t="shared" si="44"/>
        <v>796992.12</v>
      </c>
      <c r="R235" s="13">
        <f t="shared" si="45"/>
        <v>838252.12</v>
      </c>
      <c r="S235" s="13">
        <f t="shared" si="46"/>
        <v>817622.12</v>
      </c>
      <c r="T235" s="13">
        <f t="shared" si="47"/>
        <v>817361.82</v>
      </c>
      <c r="U235" s="13">
        <f t="shared" si="48"/>
        <v>817101.59</v>
      </c>
      <c r="V235" s="13">
        <f t="shared" si="49"/>
        <v>817622.12</v>
      </c>
      <c r="W235" s="20">
        <f t="shared" si="50"/>
        <v>29175.223529015224</v>
      </c>
      <c r="X235" s="21">
        <f t="shared" si="51"/>
        <v>3.5683016414740865E-2</v>
      </c>
      <c r="Y235" s="20">
        <f t="shared" si="43"/>
        <v>838252.12</v>
      </c>
      <c r="Z235" s="22" t="s">
        <v>1</v>
      </c>
    </row>
    <row r="236" spans="1:26" ht="20.25" x14ac:dyDescent="0.45">
      <c r="A236" s="16">
        <v>57</v>
      </c>
      <c r="B236" s="16">
        <v>12</v>
      </c>
      <c r="C236" s="18" t="s">
        <v>339</v>
      </c>
      <c r="D236" s="18" t="s">
        <v>339</v>
      </c>
      <c r="E236" s="11" t="s">
        <v>30</v>
      </c>
      <c r="F236" s="12">
        <v>1</v>
      </c>
      <c r="G236" s="14">
        <f>+[1]HISTORICOS!N236</f>
        <v>418694.71</v>
      </c>
      <c r="H236" s="14"/>
      <c r="I236" s="14">
        <v>398086.41599999997</v>
      </c>
      <c r="J236" s="14"/>
      <c r="K236" s="14"/>
      <c r="L236" s="14"/>
      <c r="M236" s="14"/>
      <c r="N236" s="14"/>
      <c r="O236" s="14"/>
      <c r="P236" s="14"/>
      <c r="Q236" s="13">
        <f t="shared" si="44"/>
        <v>398086.42</v>
      </c>
      <c r="R236" s="13">
        <f t="shared" si="45"/>
        <v>418694.71</v>
      </c>
      <c r="S236" s="13">
        <f t="shared" si="46"/>
        <v>408390.56</v>
      </c>
      <c r="T236" s="13">
        <f t="shared" si="47"/>
        <v>408260.55</v>
      </c>
      <c r="U236" s="13">
        <f t="shared" si="48"/>
        <v>408130.58</v>
      </c>
      <c r="V236" s="13">
        <f t="shared" si="49"/>
        <v>408390.56</v>
      </c>
      <c r="W236" s="20">
        <f t="shared" si="50"/>
        <v>14572.264436086076</v>
      </c>
      <c r="X236" s="21">
        <f t="shared" si="51"/>
        <v>3.5682177462882776E-2</v>
      </c>
      <c r="Y236" s="20">
        <f t="shared" si="43"/>
        <v>418694.71</v>
      </c>
      <c r="Z236" s="22" t="s">
        <v>1</v>
      </c>
    </row>
    <row r="237" spans="1:26" x14ac:dyDescent="0.45">
      <c r="A237" s="16">
        <v>58</v>
      </c>
      <c r="B237" s="16">
        <v>12</v>
      </c>
      <c r="C237" s="18" t="s">
        <v>340</v>
      </c>
      <c r="D237" s="18" t="s">
        <v>340</v>
      </c>
      <c r="E237" s="11" t="s">
        <v>30</v>
      </c>
      <c r="F237" s="12">
        <v>1</v>
      </c>
      <c r="G237" s="14">
        <f>+[1]HISTORICOS!N237</f>
        <v>2971898.99</v>
      </c>
      <c r="H237" s="14"/>
      <c r="I237" s="14">
        <v>2557310</v>
      </c>
      <c r="J237" s="14"/>
      <c r="K237" s="14"/>
      <c r="L237" s="14"/>
      <c r="M237" s="14"/>
      <c r="N237" s="14"/>
      <c r="O237" s="14"/>
      <c r="P237" s="14"/>
      <c r="Q237" s="13">
        <f t="shared" si="44"/>
        <v>2557310</v>
      </c>
      <c r="R237" s="13">
        <f t="shared" si="45"/>
        <v>2971898.99</v>
      </c>
      <c r="S237" s="13">
        <f t="shared" si="46"/>
        <v>2764604.5</v>
      </c>
      <c r="T237" s="13">
        <f t="shared" si="47"/>
        <v>2756821.9</v>
      </c>
      <c r="U237" s="13">
        <f t="shared" si="48"/>
        <v>2749061.22</v>
      </c>
      <c r="V237" s="13">
        <f t="shared" si="49"/>
        <v>2764604.5</v>
      </c>
      <c r="W237" s="20">
        <f t="shared" si="50"/>
        <v>293158.68623428186</v>
      </c>
      <c r="X237" s="21">
        <f t="shared" si="51"/>
        <v>0.10604000906251938</v>
      </c>
      <c r="Y237" s="20">
        <f t="shared" si="43"/>
        <v>2971898.99</v>
      </c>
      <c r="Z237" s="22" t="s">
        <v>1</v>
      </c>
    </row>
    <row r="238" spans="1:26" ht="30.4" x14ac:dyDescent="0.45">
      <c r="A238" s="16">
        <v>59</v>
      </c>
      <c r="B238" s="16">
        <v>12</v>
      </c>
      <c r="C238" s="18" t="s">
        <v>341</v>
      </c>
      <c r="D238" s="18" t="s">
        <v>341</v>
      </c>
      <c r="E238" s="11" t="s">
        <v>30</v>
      </c>
      <c r="F238" s="12">
        <v>1</v>
      </c>
      <c r="G238" s="14">
        <f>+[1]HISTORICOS!N238</f>
        <v>613088.68000000005</v>
      </c>
      <c r="H238" s="14"/>
      <c r="I238" s="14">
        <v>582912.07520000008</v>
      </c>
      <c r="J238" s="14"/>
      <c r="K238" s="14"/>
      <c r="L238" s="14"/>
      <c r="M238" s="14"/>
      <c r="N238" s="14"/>
      <c r="O238" s="14"/>
      <c r="P238" s="14"/>
      <c r="Q238" s="13">
        <f t="shared" si="44"/>
        <v>582912.07999999996</v>
      </c>
      <c r="R238" s="13">
        <f t="shared" si="45"/>
        <v>613088.68000000005</v>
      </c>
      <c r="S238" s="13">
        <f t="shared" si="46"/>
        <v>598000.38</v>
      </c>
      <c r="T238" s="13">
        <f t="shared" si="47"/>
        <v>597810</v>
      </c>
      <c r="U238" s="13">
        <f t="shared" si="48"/>
        <v>597619.68000000005</v>
      </c>
      <c r="V238" s="13">
        <f t="shared" si="49"/>
        <v>598000.38</v>
      </c>
      <c r="W238" s="20">
        <f t="shared" si="50"/>
        <v>21338.0818872665</v>
      </c>
      <c r="X238" s="21">
        <f t="shared" si="51"/>
        <v>3.5682388508292417E-2</v>
      </c>
      <c r="Y238" s="20">
        <f t="shared" si="43"/>
        <v>613088.68000000005</v>
      </c>
      <c r="Z238" s="22" t="s">
        <v>1</v>
      </c>
    </row>
    <row r="239" spans="1:26" ht="20.25" x14ac:dyDescent="0.45">
      <c r="A239" s="16">
        <v>60</v>
      </c>
      <c r="B239" s="16">
        <v>12</v>
      </c>
      <c r="C239" s="18" t="s">
        <v>342</v>
      </c>
      <c r="D239" s="18" t="s">
        <v>342</v>
      </c>
      <c r="E239" s="11" t="s">
        <v>30</v>
      </c>
      <c r="F239" s="12">
        <v>1</v>
      </c>
      <c r="G239" s="14">
        <f>+[1]HISTORICOS!N239</f>
        <v>231777.43</v>
      </c>
      <c r="H239" s="14"/>
      <c r="I239" s="14">
        <v>220369.53119999997</v>
      </c>
      <c r="J239" s="14"/>
      <c r="K239" s="14"/>
      <c r="L239" s="14"/>
      <c r="M239" s="14"/>
      <c r="N239" s="14"/>
      <c r="O239" s="14"/>
      <c r="P239" s="14"/>
      <c r="Q239" s="13">
        <f t="shared" si="44"/>
        <v>220369.53</v>
      </c>
      <c r="R239" s="13">
        <f t="shared" si="45"/>
        <v>231777.43</v>
      </c>
      <c r="S239" s="13">
        <f t="shared" si="46"/>
        <v>226073.48</v>
      </c>
      <c r="T239" s="13">
        <f t="shared" si="47"/>
        <v>226001.51</v>
      </c>
      <c r="U239" s="13">
        <f t="shared" si="48"/>
        <v>225929.57</v>
      </c>
      <c r="V239" s="13">
        <f t="shared" si="49"/>
        <v>226073.48</v>
      </c>
      <c r="W239" s="20">
        <f t="shared" si="50"/>
        <v>8066.602600569895</v>
      </c>
      <c r="X239" s="21">
        <f t="shared" si="51"/>
        <v>3.5681330691994015E-2</v>
      </c>
      <c r="Y239" s="20">
        <f t="shared" si="43"/>
        <v>231777.43</v>
      </c>
      <c r="Z239" s="22" t="s">
        <v>1</v>
      </c>
    </row>
    <row r="240" spans="1:26" ht="20.25" x14ac:dyDescent="0.45">
      <c r="A240" s="16">
        <v>61</v>
      </c>
      <c r="B240" s="16">
        <v>12</v>
      </c>
      <c r="C240" s="18" t="s">
        <v>343</v>
      </c>
      <c r="D240" s="18" t="s">
        <v>343</v>
      </c>
      <c r="E240" s="11" t="s">
        <v>30</v>
      </c>
      <c r="F240" s="12">
        <v>1</v>
      </c>
      <c r="G240" s="14">
        <f>+[1]HISTORICOS!N240</f>
        <v>234006.65</v>
      </c>
      <c r="H240" s="14"/>
      <c r="I240" s="14">
        <v>222488.30239999999</v>
      </c>
      <c r="J240" s="14"/>
      <c r="K240" s="14"/>
      <c r="L240" s="14"/>
      <c r="M240" s="14"/>
      <c r="N240" s="14"/>
      <c r="O240" s="14"/>
      <c r="P240" s="14"/>
      <c r="Q240" s="13">
        <f t="shared" si="44"/>
        <v>222488.3</v>
      </c>
      <c r="R240" s="13">
        <f t="shared" si="45"/>
        <v>234006.65</v>
      </c>
      <c r="S240" s="13">
        <f t="shared" si="46"/>
        <v>228247.48</v>
      </c>
      <c r="T240" s="13">
        <f t="shared" si="47"/>
        <v>228174.81</v>
      </c>
      <c r="U240" s="13">
        <f t="shared" si="48"/>
        <v>228102.16</v>
      </c>
      <c r="V240" s="13">
        <f t="shared" si="49"/>
        <v>228247.48</v>
      </c>
      <c r="W240" s="20">
        <f t="shared" si="50"/>
        <v>8144.7016960238007</v>
      </c>
      <c r="X240" s="21">
        <f t="shared" si="51"/>
        <v>3.5683643455883061E-2</v>
      </c>
      <c r="Y240" s="20">
        <f t="shared" si="43"/>
        <v>234006.65</v>
      </c>
      <c r="Z240" s="22" t="s">
        <v>1</v>
      </c>
    </row>
    <row r="241" spans="1:26" ht="20.25" x14ac:dyDescent="0.45">
      <c r="A241" s="16">
        <v>62</v>
      </c>
      <c r="B241" s="16">
        <v>12</v>
      </c>
      <c r="C241" s="18" t="s">
        <v>344</v>
      </c>
      <c r="D241" s="18" t="s">
        <v>344</v>
      </c>
      <c r="E241" s="11" t="s">
        <v>30</v>
      </c>
      <c r="F241" s="12">
        <v>1</v>
      </c>
      <c r="G241" s="14">
        <f>+[1]HISTORICOS!N241</f>
        <v>234006.65</v>
      </c>
      <c r="H241" s="14"/>
      <c r="I241" s="14">
        <v>222488.30239999999</v>
      </c>
      <c r="J241" s="14"/>
      <c r="K241" s="14"/>
      <c r="L241" s="14"/>
      <c r="M241" s="14"/>
      <c r="N241" s="14"/>
      <c r="O241" s="14"/>
      <c r="P241" s="14"/>
      <c r="Q241" s="13">
        <f t="shared" si="44"/>
        <v>222488.3</v>
      </c>
      <c r="R241" s="13">
        <f t="shared" si="45"/>
        <v>234006.65</v>
      </c>
      <c r="S241" s="13">
        <f t="shared" si="46"/>
        <v>228247.48</v>
      </c>
      <c r="T241" s="13">
        <f t="shared" si="47"/>
        <v>228174.81</v>
      </c>
      <c r="U241" s="13">
        <f t="shared" si="48"/>
        <v>228102.16</v>
      </c>
      <c r="V241" s="13">
        <f t="shared" si="49"/>
        <v>228247.48</v>
      </c>
      <c r="W241" s="20">
        <f t="shared" si="50"/>
        <v>8144.7016960238007</v>
      </c>
      <c r="X241" s="21">
        <f t="shared" si="51"/>
        <v>3.5683643455883061E-2</v>
      </c>
      <c r="Y241" s="20">
        <f t="shared" si="43"/>
        <v>234006.65</v>
      </c>
      <c r="Z241" s="22" t="s">
        <v>1</v>
      </c>
    </row>
    <row r="242" spans="1:26" ht="20.25" x14ac:dyDescent="0.45">
      <c r="A242" s="16">
        <v>63</v>
      </c>
      <c r="B242" s="16">
        <v>12</v>
      </c>
      <c r="C242" s="18" t="s">
        <v>345</v>
      </c>
      <c r="D242" s="18" t="s">
        <v>345</v>
      </c>
      <c r="E242" s="11" t="s">
        <v>30</v>
      </c>
      <c r="F242" s="12">
        <v>1</v>
      </c>
      <c r="G242" s="14">
        <f>+[1]HISTORICOS!N242</f>
        <v>231777.43</v>
      </c>
      <c r="H242" s="14"/>
      <c r="I242" s="14">
        <v>220369.53119999997</v>
      </c>
      <c r="J242" s="14"/>
      <c r="K242" s="14"/>
      <c r="L242" s="14"/>
      <c r="M242" s="14"/>
      <c r="N242" s="14"/>
      <c r="O242" s="14"/>
      <c r="P242" s="14"/>
      <c r="Q242" s="13">
        <f t="shared" si="44"/>
        <v>220369.53</v>
      </c>
      <c r="R242" s="13">
        <f t="shared" si="45"/>
        <v>231777.43</v>
      </c>
      <c r="S242" s="13">
        <f t="shared" si="46"/>
        <v>226073.48</v>
      </c>
      <c r="T242" s="13">
        <f t="shared" si="47"/>
        <v>226001.51</v>
      </c>
      <c r="U242" s="13">
        <f t="shared" si="48"/>
        <v>225929.57</v>
      </c>
      <c r="V242" s="13">
        <f t="shared" si="49"/>
        <v>226073.48</v>
      </c>
      <c r="W242" s="20">
        <f t="shared" si="50"/>
        <v>8066.602600569895</v>
      </c>
      <c r="X242" s="21">
        <f t="shared" si="51"/>
        <v>3.5681330691994015E-2</v>
      </c>
      <c r="Y242" s="20">
        <f t="shared" si="43"/>
        <v>231777.43</v>
      </c>
      <c r="Z242" s="22" t="s">
        <v>1</v>
      </c>
    </row>
    <row r="243" spans="1:26" ht="20.25" x14ac:dyDescent="0.45">
      <c r="A243" s="16">
        <v>64</v>
      </c>
      <c r="B243" s="16">
        <v>12</v>
      </c>
      <c r="C243" s="18" t="s">
        <v>346</v>
      </c>
      <c r="D243" s="18" t="s">
        <v>346</v>
      </c>
      <c r="E243" s="11" t="s">
        <v>30</v>
      </c>
      <c r="F243" s="12">
        <v>1</v>
      </c>
      <c r="G243" s="14">
        <f>+[1]HISTORICOS!N243</f>
        <v>234006.65</v>
      </c>
      <c r="H243" s="14"/>
      <c r="I243" s="14">
        <v>222488.30239999999</v>
      </c>
      <c r="J243" s="14"/>
      <c r="K243" s="14"/>
      <c r="L243" s="14"/>
      <c r="M243" s="14"/>
      <c r="N243" s="14"/>
      <c r="O243" s="14"/>
      <c r="P243" s="14"/>
      <c r="Q243" s="13">
        <f t="shared" si="44"/>
        <v>222488.3</v>
      </c>
      <c r="R243" s="13">
        <f t="shared" si="45"/>
        <v>234006.65</v>
      </c>
      <c r="S243" s="13">
        <f t="shared" si="46"/>
        <v>228247.48</v>
      </c>
      <c r="T243" s="13">
        <f t="shared" si="47"/>
        <v>228174.81</v>
      </c>
      <c r="U243" s="13">
        <f t="shared" si="48"/>
        <v>228102.16</v>
      </c>
      <c r="V243" s="13">
        <f t="shared" si="49"/>
        <v>228247.48</v>
      </c>
      <c r="W243" s="20">
        <f t="shared" si="50"/>
        <v>8144.7016960238007</v>
      </c>
      <c r="X243" s="21">
        <f t="shared" si="51"/>
        <v>3.5683643455883061E-2</v>
      </c>
      <c r="Y243" s="20">
        <f t="shared" si="43"/>
        <v>234006.65</v>
      </c>
      <c r="Z243" s="22" t="s">
        <v>1</v>
      </c>
    </row>
    <row r="244" spans="1:26" ht="20.25" x14ac:dyDescent="0.45">
      <c r="A244" s="16">
        <v>65</v>
      </c>
      <c r="B244" s="16">
        <v>12</v>
      </c>
      <c r="C244" s="18" t="s">
        <v>347</v>
      </c>
      <c r="D244" s="18" t="s">
        <v>347</v>
      </c>
      <c r="E244" s="11" t="s">
        <v>30</v>
      </c>
      <c r="F244" s="12">
        <v>1</v>
      </c>
      <c r="G244" s="14">
        <f>+[1]HISTORICOS!N244</f>
        <v>234006.65</v>
      </c>
      <c r="H244" s="14"/>
      <c r="I244" s="14">
        <v>222488.30239999999</v>
      </c>
      <c r="J244" s="14"/>
      <c r="K244" s="14"/>
      <c r="L244" s="14"/>
      <c r="M244" s="14"/>
      <c r="N244" s="14"/>
      <c r="O244" s="14"/>
      <c r="P244" s="14"/>
      <c r="Q244" s="13">
        <f t="shared" si="44"/>
        <v>222488.3</v>
      </c>
      <c r="R244" s="13">
        <f t="shared" si="45"/>
        <v>234006.65</v>
      </c>
      <c r="S244" s="13">
        <f t="shared" si="46"/>
        <v>228247.48</v>
      </c>
      <c r="T244" s="13">
        <f t="shared" si="47"/>
        <v>228174.81</v>
      </c>
      <c r="U244" s="13">
        <f t="shared" si="48"/>
        <v>228102.16</v>
      </c>
      <c r="V244" s="13">
        <f t="shared" si="49"/>
        <v>228247.48</v>
      </c>
      <c r="W244" s="20">
        <f t="shared" si="50"/>
        <v>8144.7016960238007</v>
      </c>
      <c r="X244" s="21">
        <f t="shared" si="51"/>
        <v>3.5683643455883061E-2</v>
      </c>
      <c r="Y244" s="20">
        <f t="shared" ref="Y244:Y290" si="52">+G244</f>
        <v>234006.65</v>
      </c>
      <c r="Z244" s="22" t="s">
        <v>1</v>
      </c>
    </row>
    <row r="245" spans="1:26" ht="20.25" x14ac:dyDescent="0.45">
      <c r="A245" s="16">
        <v>66</v>
      </c>
      <c r="B245" s="16">
        <v>12</v>
      </c>
      <c r="C245" s="18" t="s">
        <v>348</v>
      </c>
      <c r="D245" s="18" t="s">
        <v>348</v>
      </c>
      <c r="E245" s="11" t="s">
        <v>30</v>
      </c>
      <c r="F245" s="12">
        <v>1</v>
      </c>
      <c r="G245" s="14">
        <f>+[1]HISTORICOS!N245</f>
        <v>1207773.2</v>
      </c>
      <c r="H245" s="14"/>
      <c r="I245" s="14">
        <v>1148325.7239999999</v>
      </c>
      <c r="J245" s="14"/>
      <c r="K245" s="14"/>
      <c r="L245" s="14"/>
      <c r="M245" s="14"/>
      <c r="N245" s="14"/>
      <c r="O245" s="14"/>
      <c r="P245" s="14"/>
      <c r="Q245" s="13">
        <f t="shared" si="44"/>
        <v>1148325.72</v>
      </c>
      <c r="R245" s="13">
        <f t="shared" si="45"/>
        <v>1207773.2</v>
      </c>
      <c r="S245" s="13">
        <f t="shared" si="46"/>
        <v>1178049.46</v>
      </c>
      <c r="T245" s="13">
        <f t="shared" si="47"/>
        <v>1177674.42</v>
      </c>
      <c r="U245" s="13">
        <f t="shared" si="48"/>
        <v>1177299.49</v>
      </c>
      <c r="V245" s="13">
        <f t="shared" si="49"/>
        <v>1178049.46</v>
      </c>
      <c r="W245" s="20">
        <f t="shared" si="50"/>
        <v>42035.713404024551</v>
      </c>
      <c r="X245" s="21">
        <f t="shared" si="51"/>
        <v>3.5682469056965191E-2</v>
      </c>
      <c r="Y245" s="20">
        <f t="shared" si="52"/>
        <v>1207773.2</v>
      </c>
      <c r="Z245" s="22" t="s">
        <v>1</v>
      </c>
    </row>
    <row r="246" spans="1:26" ht="20.25" x14ac:dyDescent="0.45">
      <c r="A246" s="16">
        <v>67</v>
      </c>
      <c r="B246" s="16">
        <v>12</v>
      </c>
      <c r="C246" s="18" t="s">
        <v>349</v>
      </c>
      <c r="D246" s="18" t="s">
        <v>349</v>
      </c>
      <c r="E246" s="11" t="s">
        <v>30</v>
      </c>
      <c r="F246" s="12">
        <v>1</v>
      </c>
      <c r="G246" s="14">
        <f>+[1]HISTORICOS!N246</f>
        <v>981315.73</v>
      </c>
      <c r="H246" s="14"/>
      <c r="I246" s="14">
        <v>933014.26399999997</v>
      </c>
      <c r="J246" s="14"/>
      <c r="K246" s="14"/>
      <c r="L246" s="14"/>
      <c r="M246" s="14"/>
      <c r="N246" s="14"/>
      <c r="O246" s="14"/>
      <c r="P246" s="14"/>
      <c r="Q246" s="13">
        <f t="shared" si="44"/>
        <v>933014.26</v>
      </c>
      <c r="R246" s="13">
        <f t="shared" si="45"/>
        <v>981315.73</v>
      </c>
      <c r="S246" s="13">
        <f t="shared" si="46"/>
        <v>957165</v>
      </c>
      <c r="T246" s="13">
        <f t="shared" si="47"/>
        <v>956860.27</v>
      </c>
      <c r="U246" s="13">
        <f t="shared" si="48"/>
        <v>956555.64</v>
      </c>
      <c r="V246" s="13">
        <f t="shared" si="49"/>
        <v>957165</v>
      </c>
      <c r="W246" s="20">
        <f t="shared" si="50"/>
        <v>34154.294149851477</v>
      </c>
      <c r="X246" s="21">
        <f t="shared" si="51"/>
        <v>3.5682765406018273E-2</v>
      </c>
      <c r="Y246" s="20">
        <f t="shared" si="52"/>
        <v>981315.73</v>
      </c>
      <c r="Z246" s="22" t="s">
        <v>1</v>
      </c>
    </row>
    <row r="247" spans="1:26" ht="20.25" x14ac:dyDescent="0.45">
      <c r="A247" s="16">
        <v>68</v>
      </c>
      <c r="B247" s="16">
        <v>12</v>
      </c>
      <c r="C247" s="18" t="s">
        <v>350</v>
      </c>
      <c r="D247" s="18" t="s">
        <v>350</v>
      </c>
      <c r="E247" s="11" t="s">
        <v>30</v>
      </c>
      <c r="F247" s="12">
        <v>1</v>
      </c>
      <c r="G247" s="14">
        <f>+[1]HISTORICOS!N247</f>
        <v>4267465.32</v>
      </c>
      <c r="H247" s="14"/>
      <c r="I247" s="14">
        <v>4057417.1456000004</v>
      </c>
      <c r="J247" s="14"/>
      <c r="K247" s="14"/>
      <c r="L247" s="14"/>
      <c r="M247" s="14"/>
      <c r="N247" s="14"/>
      <c r="O247" s="14"/>
      <c r="P247" s="14"/>
      <c r="Q247" s="13">
        <f t="shared" si="44"/>
        <v>4057417.15</v>
      </c>
      <c r="R247" s="13">
        <f t="shared" si="45"/>
        <v>4267465.32</v>
      </c>
      <c r="S247" s="13">
        <f t="shared" si="46"/>
        <v>4162441.23</v>
      </c>
      <c r="T247" s="13">
        <f t="shared" si="47"/>
        <v>4161116.07</v>
      </c>
      <c r="U247" s="13">
        <f t="shared" si="48"/>
        <v>4159791.33</v>
      </c>
      <c r="V247" s="13">
        <f t="shared" si="49"/>
        <v>4162441.23</v>
      </c>
      <c r="W247" s="20">
        <f t="shared" si="50"/>
        <v>148526.48849409449</v>
      </c>
      <c r="X247" s="21">
        <f t="shared" si="51"/>
        <v>3.5682543076793062E-2</v>
      </c>
      <c r="Y247" s="20">
        <f t="shared" si="52"/>
        <v>4267465.32</v>
      </c>
      <c r="Z247" s="22" t="s">
        <v>1</v>
      </c>
    </row>
    <row r="248" spans="1:26" x14ac:dyDescent="0.45">
      <c r="A248" s="16">
        <v>69</v>
      </c>
      <c r="B248" s="16">
        <v>12</v>
      </c>
      <c r="C248" s="18" t="s">
        <v>351</v>
      </c>
      <c r="D248" s="18" t="s">
        <v>351</v>
      </c>
      <c r="E248" s="11" t="s">
        <v>30</v>
      </c>
      <c r="F248" s="12">
        <v>1</v>
      </c>
      <c r="G248" s="14">
        <f>+[1]HISTORICOS!N248</f>
        <v>670601.68999999994</v>
      </c>
      <c r="H248" s="14"/>
      <c r="I248" s="14">
        <v>637594.19359999988</v>
      </c>
      <c r="J248" s="14"/>
      <c r="K248" s="14"/>
      <c r="L248" s="14"/>
      <c r="M248" s="14"/>
      <c r="N248" s="14"/>
      <c r="O248" s="14"/>
      <c r="P248" s="14"/>
      <c r="Q248" s="13">
        <f t="shared" si="44"/>
        <v>637594.18999999994</v>
      </c>
      <c r="R248" s="13">
        <f t="shared" si="45"/>
        <v>670601.68999999994</v>
      </c>
      <c r="S248" s="13">
        <f t="shared" si="46"/>
        <v>654097.93999999994</v>
      </c>
      <c r="T248" s="13">
        <f t="shared" si="47"/>
        <v>653889.69999999995</v>
      </c>
      <c r="U248" s="13">
        <f t="shared" si="48"/>
        <v>653681.53</v>
      </c>
      <c r="V248" s="13">
        <f t="shared" si="49"/>
        <v>654097.93999999994</v>
      </c>
      <c r="W248" s="20">
        <f t="shared" si="50"/>
        <v>23339.824534430601</v>
      </c>
      <c r="X248" s="21">
        <f t="shared" si="51"/>
        <v>3.5682461458953076E-2</v>
      </c>
      <c r="Y248" s="20">
        <f t="shared" si="52"/>
        <v>670601.68999999994</v>
      </c>
      <c r="Z248" s="22" t="s">
        <v>1</v>
      </c>
    </row>
    <row r="249" spans="1:26" ht="20.25" x14ac:dyDescent="0.45">
      <c r="A249" s="16">
        <v>70</v>
      </c>
      <c r="B249" s="16">
        <v>12</v>
      </c>
      <c r="C249" s="18" t="s">
        <v>352</v>
      </c>
      <c r="D249" s="18" t="s">
        <v>352</v>
      </c>
      <c r="E249" s="11" t="s">
        <v>30</v>
      </c>
      <c r="F249" s="12">
        <v>1</v>
      </c>
      <c r="G249" s="14">
        <f>+[1]HISTORICOS!N249</f>
        <v>3048189.51</v>
      </c>
      <c r="H249" s="14"/>
      <c r="I249" s="14">
        <v>2522800</v>
      </c>
      <c r="J249" s="14"/>
      <c r="K249" s="14"/>
      <c r="L249" s="14"/>
      <c r="M249" s="14"/>
      <c r="N249" s="14"/>
      <c r="O249" s="14"/>
      <c r="P249" s="14"/>
      <c r="Q249" s="13">
        <f t="shared" si="44"/>
        <v>2522800</v>
      </c>
      <c r="R249" s="13">
        <f t="shared" si="45"/>
        <v>3048189.51</v>
      </c>
      <c r="S249" s="13">
        <f t="shared" si="46"/>
        <v>2785494.76</v>
      </c>
      <c r="T249" s="13">
        <f t="shared" si="47"/>
        <v>2773079.97</v>
      </c>
      <c r="U249" s="13">
        <f t="shared" si="48"/>
        <v>2760720.51</v>
      </c>
      <c r="V249" s="13">
        <f t="shared" si="49"/>
        <v>2785494.76</v>
      </c>
      <c r="W249" s="20">
        <f t="shared" si="50"/>
        <v>371506.48528527725</v>
      </c>
      <c r="X249" s="21">
        <f t="shared" si="51"/>
        <v>0.13337181265610323</v>
      </c>
      <c r="Y249" s="20">
        <f t="shared" si="52"/>
        <v>3048189.51</v>
      </c>
      <c r="Z249" s="22" t="s">
        <v>1</v>
      </c>
    </row>
    <row r="250" spans="1:26" x14ac:dyDescent="0.45">
      <c r="A250" s="16">
        <v>71</v>
      </c>
      <c r="B250" s="16">
        <v>12</v>
      </c>
      <c r="C250" s="18" t="s">
        <v>353</v>
      </c>
      <c r="D250" s="18" t="s">
        <v>353</v>
      </c>
      <c r="E250" s="11" t="s">
        <v>30</v>
      </c>
      <c r="F250" s="12">
        <v>1</v>
      </c>
      <c r="G250" s="14">
        <f>+[1]HISTORICOS!N250</f>
        <v>548674.11</v>
      </c>
      <c r="H250" s="14"/>
      <c r="I250" s="14">
        <v>472268.16000000003</v>
      </c>
      <c r="J250" s="14"/>
      <c r="K250" s="14"/>
      <c r="L250" s="14"/>
      <c r="M250" s="14"/>
      <c r="N250" s="14"/>
      <c r="O250" s="14"/>
      <c r="P250" s="14"/>
      <c r="Q250" s="13">
        <f t="shared" si="44"/>
        <v>472268.16</v>
      </c>
      <c r="R250" s="13">
        <f t="shared" si="45"/>
        <v>548674.11</v>
      </c>
      <c r="S250" s="13">
        <f t="shared" si="46"/>
        <v>510471.14</v>
      </c>
      <c r="T250" s="13">
        <f t="shared" si="47"/>
        <v>509039.6</v>
      </c>
      <c r="U250" s="13">
        <f t="shared" si="48"/>
        <v>507612.08</v>
      </c>
      <c r="V250" s="13">
        <f t="shared" si="49"/>
        <v>510471.14</v>
      </c>
      <c r="W250" s="20">
        <f t="shared" si="50"/>
        <v>54027.165368000256</v>
      </c>
      <c r="X250" s="21">
        <f t="shared" si="51"/>
        <v>0.10583784495241054</v>
      </c>
      <c r="Y250" s="20">
        <f t="shared" si="52"/>
        <v>548674.11</v>
      </c>
      <c r="Z250" s="22" t="s">
        <v>1</v>
      </c>
    </row>
    <row r="251" spans="1:26" x14ac:dyDescent="0.45">
      <c r="A251" s="16">
        <v>72</v>
      </c>
      <c r="B251" s="16">
        <v>12</v>
      </c>
      <c r="C251" s="18" t="s">
        <v>354</v>
      </c>
      <c r="D251" s="18" t="s">
        <v>354</v>
      </c>
      <c r="E251" s="11" t="s">
        <v>30</v>
      </c>
      <c r="F251" s="12">
        <v>1</v>
      </c>
      <c r="G251" s="14">
        <f>+[1]HISTORICOS!N251</f>
        <v>609637.9</v>
      </c>
      <c r="H251" s="14"/>
      <c r="I251" s="14">
        <v>524742.40000000002</v>
      </c>
      <c r="J251" s="14"/>
      <c r="K251" s="14"/>
      <c r="L251" s="14"/>
      <c r="M251" s="14"/>
      <c r="N251" s="14"/>
      <c r="O251" s="14"/>
      <c r="P251" s="14"/>
      <c r="Q251" s="13">
        <f t="shared" si="44"/>
        <v>524742.40000000002</v>
      </c>
      <c r="R251" s="13">
        <f t="shared" si="45"/>
        <v>609637.9</v>
      </c>
      <c r="S251" s="13">
        <f t="shared" si="46"/>
        <v>567190.15</v>
      </c>
      <c r="T251" s="13">
        <f t="shared" si="47"/>
        <v>565599.55000000005</v>
      </c>
      <c r="U251" s="13">
        <f t="shared" si="48"/>
        <v>564013.42000000004</v>
      </c>
      <c r="V251" s="13">
        <f t="shared" si="49"/>
        <v>567190.15</v>
      </c>
      <c r="W251" s="20">
        <f t="shared" si="50"/>
        <v>60030.183742222544</v>
      </c>
      <c r="X251" s="21">
        <f t="shared" si="51"/>
        <v>0.10583784598907886</v>
      </c>
      <c r="Y251" s="20">
        <f t="shared" si="52"/>
        <v>609637.9</v>
      </c>
      <c r="Z251" s="22" t="s">
        <v>1</v>
      </c>
    </row>
    <row r="252" spans="1:26" ht="20.25" x14ac:dyDescent="0.45">
      <c r="A252" s="16">
        <v>73</v>
      </c>
      <c r="B252" s="16">
        <v>12</v>
      </c>
      <c r="C252" s="18" t="s">
        <v>355</v>
      </c>
      <c r="D252" s="18" t="s">
        <v>355</v>
      </c>
      <c r="E252" s="11" t="s">
        <v>30</v>
      </c>
      <c r="F252" s="12">
        <v>1</v>
      </c>
      <c r="G252" s="14">
        <f>+[1]HISTORICOS!N252</f>
        <v>609637.9</v>
      </c>
      <c r="H252" s="14"/>
      <c r="I252" s="14">
        <v>78711.360000000001</v>
      </c>
      <c r="J252" s="14"/>
      <c r="K252" s="14"/>
      <c r="L252" s="14"/>
      <c r="M252" s="14"/>
      <c r="N252" s="14"/>
      <c r="O252" s="14"/>
      <c r="P252" s="14"/>
      <c r="Q252" s="13">
        <f t="shared" si="44"/>
        <v>78711.360000000001</v>
      </c>
      <c r="R252" s="13">
        <f t="shared" si="45"/>
        <v>609637.9</v>
      </c>
      <c r="S252" s="13">
        <f t="shared" si="46"/>
        <v>344174.63</v>
      </c>
      <c r="T252" s="13">
        <f t="shared" si="47"/>
        <v>219055.77</v>
      </c>
      <c r="U252" s="13">
        <f t="shared" si="48"/>
        <v>139421.75</v>
      </c>
      <c r="V252" s="13">
        <f t="shared" si="49"/>
        <v>344174.63</v>
      </c>
      <c r="W252" s="20">
        <f t="shared" si="50"/>
        <v>375421.75674591085</v>
      </c>
      <c r="X252" s="21">
        <f t="shared" si="51"/>
        <v>1.0907885823714283</v>
      </c>
      <c r="Y252" s="20">
        <f t="shared" si="52"/>
        <v>609637.9</v>
      </c>
      <c r="Z252" s="22" t="s">
        <v>1</v>
      </c>
    </row>
    <row r="253" spans="1:26" x14ac:dyDescent="0.45">
      <c r="A253" s="16">
        <v>74</v>
      </c>
      <c r="B253" s="16">
        <v>12</v>
      </c>
      <c r="C253" s="18" t="s">
        <v>356</v>
      </c>
      <c r="D253" s="18" t="s">
        <v>356</v>
      </c>
      <c r="E253" s="11" t="s">
        <v>30</v>
      </c>
      <c r="F253" s="12">
        <v>1</v>
      </c>
      <c r="G253" s="14">
        <f>+[1]HISTORICOS!N253</f>
        <v>91445.69</v>
      </c>
      <c r="H253" s="14"/>
      <c r="I253" s="14">
        <v>86945.112800000003</v>
      </c>
      <c r="J253" s="14"/>
      <c r="K253" s="14"/>
      <c r="L253" s="14"/>
      <c r="M253" s="14"/>
      <c r="N253" s="14"/>
      <c r="O253" s="14"/>
      <c r="P253" s="14"/>
      <c r="Q253" s="13">
        <f t="shared" si="44"/>
        <v>86945.11</v>
      </c>
      <c r="R253" s="13">
        <f t="shared" si="45"/>
        <v>91445.69</v>
      </c>
      <c r="S253" s="13">
        <f t="shared" si="46"/>
        <v>89195.4</v>
      </c>
      <c r="T253" s="13">
        <f t="shared" si="47"/>
        <v>89167.01</v>
      </c>
      <c r="U253" s="13">
        <f t="shared" si="48"/>
        <v>89138.63</v>
      </c>
      <c r="V253" s="13">
        <f t="shared" si="49"/>
        <v>89195.4</v>
      </c>
      <c r="W253" s="20">
        <f t="shared" si="50"/>
        <v>3182.3886573735645</v>
      </c>
      <c r="X253" s="21">
        <f t="shared" si="51"/>
        <v>3.5678842825678958E-2</v>
      </c>
      <c r="Y253" s="20">
        <f t="shared" si="52"/>
        <v>91445.69</v>
      </c>
      <c r="Z253" s="22" t="s">
        <v>1</v>
      </c>
    </row>
    <row r="254" spans="1:26" ht="20.25" x14ac:dyDescent="0.45">
      <c r="A254" s="16">
        <v>75</v>
      </c>
      <c r="B254" s="16">
        <v>12</v>
      </c>
      <c r="C254" s="18" t="s">
        <v>357</v>
      </c>
      <c r="D254" s="18" t="s">
        <v>357</v>
      </c>
      <c r="E254" s="11" t="s">
        <v>30</v>
      </c>
      <c r="F254" s="12">
        <v>1</v>
      </c>
      <c r="G254" s="14">
        <f>+[1]HISTORICOS!N254</f>
        <v>990661.6</v>
      </c>
      <c r="H254" s="14"/>
      <c r="I254" s="14">
        <v>941900.23199999996</v>
      </c>
      <c r="J254" s="14"/>
      <c r="K254" s="14"/>
      <c r="L254" s="14"/>
      <c r="M254" s="14"/>
      <c r="N254" s="14"/>
      <c r="O254" s="14"/>
      <c r="P254" s="14"/>
      <c r="Q254" s="13">
        <f t="shared" si="44"/>
        <v>941900.23</v>
      </c>
      <c r="R254" s="13">
        <f t="shared" si="45"/>
        <v>990661.6</v>
      </c>
      <c r="S254" s="13">
        <f t="shared" si="46"/>
        <v>966280.92</v>
      </c>
      <c r="T254" s="13">
        <f t="shared" si="47"/>
        <v>965973.29</v>
      </c>
      <c r="U254" s="13">
        <f t="shared" si="48"/>
        <v>965665.76</v>
      </c>
      <c r="V254" s="13">
        <f t="shared" si="49"/>
        <v>966280.92</v>
      </c>
      <c r="W254" s="20">
        <f t="shared" si="50"/>
        <v>34479.493972732736</v>
      </c>
      <c r="X254" s="21">
        <f t="shared" si="51"/>
        <v>3.5682681153150299E-2</v>
      </c>
      <c r="Y254" s="20">
        <f t="shared" si="52"/>
        <v>990661.6</v>
      </c>
      <c r="Z254" s="22" t="s">
        <v>1</v>
      </c>
    </row>
    <row r="255" spans="1:26" x14ac:dyDescent="0.45">
      <c r="A255" s="16">
        <v>76</v>
      </c>
      <c r="B255" s="16">
        <v>12</v>
      </c>
      <c r="C255" s="18" t="s">
        <v>358</v>
      </c>
      <c r="D255" s="18" t="s">
        <v>359</v>
      </c>
      <c r="E255" s="11" t="s">
        <v>30</v>
      </c>
      <c r="F255" s="12">
        <v>1</v>
      </c>
      <c r="G255" s="14">
        <f>+[1]HISTORICOS!N255</f>
        <v>1099936.3</v>
      </c>
      <c r="H255" s="14"/>
      <c r="I255" s="14">
        <v>1045796.7519999999</v>
      </c>
      <c r="J255" s="14"/>
      <c r="K255" s="14"/>
      <c r="L255" s="14"/>
      <c r="M255" s="14"/>
      <c r="N255" s="14"/>
      <c r="O255" s="14"/>
      <c r="P255" s="14"/>
      <c r="Q255" s="13">
        <f t="shared" si="44"/>
        <v>1045796.75</v>
      </c>
      <c r="R255" s="13">
        <f t="shared" si="45"/>
        <v>1099936.3</v>
      </c>
      <c r="S255" s="13">
        <f t="shared" si="46"/>
        <v>1072866.53</v>
      </c>
      <c r="T255" s="13">
        <f t="shared" si="47"/>
        <v>1072524.97</v>
      </c>
      <c r="U255" s="13">
        <f t="shared" si="48"/>
        <v>1072183.52</v>
      </c>
      <c r="V255" s="13">
        <f t="shared" si="49"/>
        <v>1072866.53</v>
      </c>
      <c r="W255" s="20">
        <f t="shared" si="50"/>
        <v>38282.441521174718</v>
      </c>
      <c r="X255" s="21">
        <f t="shared" si="51"/>
        <v>3.5682389608309169E-2</v>
      </c>
      <c r="Y255" s="20">
        <f t="shared" si="52"/>
        <v>1099936.3</v>
      </c>
      <c r="Z255" s="22" t="s">
        <v>1</v>
      </c>
    </row>
    <row r="256" spans="1:26" x14ac:dyDescent="0.45">
      <c r="A256" s="16">
        <v>77</v>
      </c>
      <c r="B256" s="16">
        <v>12</v>
      </c>
      <c r="C256" s="18" t="s">
        <v>360</v>
      </c>
      <c r="D256" s="18" t="s">
        <v>360</v>
      </c>
      <c r="E256" s="11" t="s">
        <v>30</v>
      </c>
      <c r="F256" s="12">
        <v>1</v>
      </c>
      <c r="G256" s="14">
        <f>+[1]HISTORICOS!N256</f>
        <v>659961.79</v>
      </c>
      <c r="H256" s="14"/>
      <c r="I256" s="14">
        <v>627478.05119999999</v>
      </c>
      <c r="J256" s="14"/>
      <c r="K256" s="14"/>
      <c r="L256" s="14"/>
      <c r="M256" s="14"/>
      <c r="N256" s="14"/>
      <c r="O256" s="14"/>
      <c r="P256" s="14"/>
      <c r="Q256" s="13">
        <f t="shared" si="44"/>
        <v>627478.05000000005</v>
      </c>
      <c r="R256" s="13">
        <f t="shared" si="45"/>
        <v>659961.79</v>
      </c>
      <c r="S256" s="13">
        <f t="shared" si="46"/>
        <v>643719.92000000004</v>
      </c>
      <c r="T256" s="13">
        <f t="shared" si="47"/>
        <v>643514.99</v>
      </c>
      <c r="U256" s="13">
        <f t="shared" si="48"/>
        <v>643310.12</v>
      </c>
      <c r="V256" s="13">
        <f t="shared" si="49"/>
        <v>643719.92000000004</v>
      </c>
      <c r="W256" s="20">
        <f t="shared" si="50"/>
        <v>22969.471983772597</v>
      </c>
      <c r="X256" s="21">
        <f t="shared" si="51"/>
        <v>3.5682400482142287E-2</v>
      </c>
      <c r="Y256" s="20">
        <f t="shared" si="52"/>
        <v>659961.79</v>
      </c>
      <c r="Z256" s="22" t="s">
        <v>1</v>
      </c>
    </row>
    <row r="257" spans="1:26" x14ac:dyDescent="0.45">
      <c r="A257" s="16">
        <v>78</v>
      </c>
      <c r="B257" s="16">
        <v>12</v>
      </c>
      <c r="C257" s="18" t="s">
        <v>361</v>
      </c>
      <c r="D257" s="18" t="s">
        <v>361</v>
      </c>
      <c r="E257" s="11" t="s">
        <v>30</v>
      </c>
      <c r="F257" s="12">
        <v>1</v>
      </c>
      <c r="G257" s="14">
        <f>+[1]HISTORICOS!N257</f>
        <v>1099936.3</v>
      </c>
      <c r="H257" s="14"/>
      <c r="I257" s="14">
        <v>1045796.7519999999</v>
      </c>
      <c r="J257" s="14"/>
      <c r="K257" s="14"/>
      <c r="L257" s="14"/>
      <c r="M257" s="14"/>
      <c r="N257" s="14"/>
      <c r="O257" s="14"/>
      <c r="P257" s="14"/>
      <c r="Q257" s="13">
        <f t="shared" si="44"/>
        <v>1045796.75</v>
      </c>
      <c r="R257" s="13">
        <f t="shared" si="45"/>
        <v>1099936.3</v>
      </c>
      <c r="S257" s="13">
        <f t="shared" si="46"/>
        <v>1072866.53</v>
      </c>
      <c r="T257" s="13">
        <f t="shared" si="47"/>
        <v>1072524.97</v>
      </c>
      <c r="U257" s="13">
        <f t="shared" si="48"/>
        <v>1072183.52</v>
      </c>
      <c r="V257" s="13">
        <f t="shared" si="49"/>
        <v>1072866.53</v>
      </c>
      <c r="W257" s="20">
        <f t="shared" si="50"/>
        <v>38282.441521174718</v>
      </c>
      <c r="X257" s="21">
        <f t="shared" si="51"/>
        <v>3.5682389608309169E-2</v>
      </c>
      <c r="Y257" s="20">
        <f t="shared" si="52"/>
        <v>1099936.3</v>
      </c>
      <c r="Z257" s="22" t="s">
        <v>1</v>
      </c>
    </row>
    <row r="258" spans="1:26" x14ac:dyDescent="0.45">
      <c r="A258" s="16">
        <v>79</v>
      </c>
      <c r="B258" s="16">
        <v>12</v>
      </c>
      <c r="C258" s="18" t="s">
        <v>360</v>
      </c>
      <c r="D258" s="18" t="s">
        <v>360</v>
      </c>
      <c r="E258" s="11" t="s">
        <v>30</v>
      </c>
      <c r="F258" s="12">
        <v>1</v>
      </c>
      <c r="G258" s="14">
        <f>+[1]HISTORICOS!N258</f>
        <v>659961.79</v>
      </c>
      <c r="H258" s="14"/>
      <c r="I258" s="14">
        <v>627477.48</v>
      </c>
      <c r="J258" s="14"/>
      <c r="K258" s="14"/>
      <c r="L258" s="14"/>
      <c r="M258" s="14"/>
      <c r="N258" s="14"/>
      <c r="O258" s="14"/>
      <c r="P258" s="14"/>
      <c r="Q258" s="13">
        <f t="shared" si="44"/>
        <v>627477.48</v>
      </c>
      <c r="R258" s="13">
        <f t="shared" si="45"/>
        <v>659961.79</v>
      </c>
      <c r="S258" s="13">
        <f t="shared" si="46"/>
        <v>643719.64</v>
      </c>
      <c r="T258" s="13">
        <f t="shared" si="47"/>
        <v>643514.68999999994</v>
      </c>
      <c r="U258" s="13">
        <f t="shared" si="48"/>
        <v>643309.81999999995</v>
      </c>
      <c r="V258" s="13">
        <f t="shared" si="49"/>
        <v>643719.64</v>
      </c>
      <c r="W258" s="20">
        <f t="shared" si="50"/>
        <v>22969.875883166016</v>
      </c>
      <c r="X258" s="21">
        <f t="shared" si="51"/>
        <v>3.5683043449110885E-2</v>
      </c>
      <c r="Y258" s="20">
        <f t="shared" si="52"/>
        <v>659961.79</v>
      </c>
      <c r="Z258" s="22" t="s">
        <v>1</v>
      </c>
    </row>
    <row r="259" spans="1:26" x14ac:dyDescent="0.45">
      <c r="A259" s="16">
        <v>80</v>
      </c>
      <c r="B259" s="16">
        <v>12</v>
      </c>
      <c r="C259" s="18" t="s">
        <v>362</v>
      </c>
      <c r="D259" s="18" t="s">
        <v>362</v>
      </c>
      <c r="E259" s="11" t="s">
        <v>30</v>
      </c>
      <c r="F259" s="12">
        <v>1</v>
      </c>
      <c r="G259" s="14">
        <f>+[1]HISTORICOS!N259</f>
        <v>1099936.3</v>
      </c>
      <c r="H259" s="14"/>
      <c r="I259" s="14">
        <v>1045796.99</v>
      </c>
      <c r="J259" s="14"/>
      <c r="K259" s="14"/>
      <c r="L259" s="14"/>
      <c r="M259" s="14"/>
      <c r="N259" s="14"/>
      <c r="O259" s="14"/>
      <c r="P259" s="14"/>
      <c r="Q259" s="13">
        <f t="shared" si="44"/>
        <v>1045796.99</v>
      </c>
      <c r="R259" s="13">
        <f t="shared" si="45"/>
        <v>1099936.3</v>
      </c>
      <c r="S259" s="13">
        <f t="shared" si="46"/>
        <v>1072866.6499999999</v>
      </c>
      <c r="T259" s="13">
        <f t="shared" si="47"/>
        <v>1072525.0900000001</v>
      </c>
      <c r="U259" s="13">
        <f t="shared" si="48"/>
        <v>1072183.6499999999</v>
      </c>
      <c r="V259" s="13">
        <f t="shared" si="49"/>
        <v>1072866.6499999999</v>
      </c>
      <c r="W259" s="20">
        <f t="shared" si="50"/>
        <v>38282.2732297607</v>
      </c>
      <c r="X259" s="21">
        <f t="shared" si="51"/>
        <v>3.5682228755792439E-2</v>
      </c>
      <c r="Y259" s="20">
        <f t="shared" si="52"/>
        <v>1099936.3</v>
      </c>
      <c r="Z259" s="22" t="s">
        <v>1</v>
      </c>
    </row>
    <row r="260" spans="1:26" x14ac:dyDescent="0.45">
      <c r="A260" s="16">
        <v>81</v>
      </c>
      <c r="B260" s="16">
        <v>12</v>
      </c>
      <c r="C260" s="18" t="s">
        <v>363</v>
      </c>
      <c r="D260" s="18" t="s">
        <v>363</v>
      </c>
      <c r="E260" s="11" t="s">
        <v>30</v>
      </c>
      <c r="F260" s="12">
        <v>1</v>
      </c>
      <c r="G260" s="14">
        <f>+[1]HISTORICOS!N260</f>
        <v>659961.79</v>
      </c>
      <c r="H260" s="14"/>
      <c r="I260" s="14">
        <v>627477.48</v>
      </c>
      <c r="J260" s="14"/>
      <c r="K260" s="14"/>
      <c r="L260" s="14"/>
      <c r="M260" s="14"/>
      <c r="N260" s="14"/>
      <c r="O260" s="14"/>
      <c r="P260" s="14"/>
      <c r="Q260" s="13">
        <f t="shared" si="44"/>
        <v>627477.48</v>
      </c>
      <c r="R260" s="13">
        <f t="shared" si="45"/>
        <v>659961.79</v>
      </c>
      <c r="S260" s="13">
        <f t="shared" si="46"/>
        <v>643719.64</v>
      </c>
      <c r="T260" s="13">
        <f t="shared" si="47"/>
        <v>643514.68999999994</v>
      </c>
      <c r="U260" s="13">
        <f t="shared" si="48"/>
        <v>643309.81999999995</v>
      </c>
      <c r="V260" s="13">
        <f t="shared" si="49"/>
        <v>643719.64</v>
      </c>
      <c r="W260" s="20">
        <f t="shared" si="50"/>
        <v>22969.875883166016</v>
      </c>
      <c r="X260" s="21">
        <f t="shared" si="51"/>
        <v>3.5683043449110885E-2</v>
      </c>
      <c r="Y260" s="20">
        <f t="shared" si="52"/>
        <v>659961.79</v>
      </c>
      <c r="Z260" s="22" t="s">
        <v>1</v>
      </c>
    </row>
    <row r="261" spans="1:26" x14ac:dyDescent="0.45">
      <c r="A261" s="16">
        <v>82</v>
      </c>
      <c r="B261" s="16">
        <v>12</v>
      </c>
      <c r="C261" s="18" t="s">
        <v>364</v>
      </c>
      <c r="D261" s="18" t="s">
        <v>364</v>
      </c>
      <c r="E261" s="11" t="s">
        <v>30</v>
      </c>
      <c r="F261" s="12">
        <v>1</v>
      </c>
      <c r="G261" s="14">
        <f>+[1]HISTORICOS!N261</f>
        <v>1099936.3</v>
      </c>
      <c r="H261" s="14"/>
      <c r="I261" s="14">
        <v>1045796.99</v>
      </c>
      <c r="J261" s="14"/>
      <c r="K261" s="14"/>
      <c r="L261" s="14"/>
      <c r="M261" s="14"/>
      <c r="N261" s="14"/>
      <c r="O261" s="14"/>
      <c r="P261" s="14"/>
      <c r="Q261" s="13">
        <f t="shared" si="44"/>
        <v>1045796.99</v>
      </c>
      <c r="R261" s="13">
        <f t="shared" si="45"/>
        <v>1099936.3</v>
      </c>
      <c r="S261" s="13">
        <f t="shared" si="46"/>
        <v>1072866.6499999999</v>
      </c>
      <c r="T261" s="13">
        <f t="shared" si="47"/>
        <v>1072525.0900000001</v>
      </c>
      <c r="U261" s="13">
        <f t="shared" si="48"/>
        <v>1072183.6499999999</v>
      </c>
      <c r="V261" s="13">
        <f t="shared" si="49"/>
        <v>1072866.6499999999</v>
      </c>
      <c r="W261" s="20">
        <f t="shared" si="50"/>
        <v>38282.2732297607</v>
      </c>
      <c r="X261" s="21">
        <f t="shared" si="51"/>
        <v>3.5682228755792439E-2</v>
      </c>
      <c r="Y261" s="20">
        <f t="shared" si="52"/>
        <v>1099936.3</v>
      </c>
      <c r="Z261" s="22" t="s">
        <v>1</v>
      </c>
    </row>
    <row r="262" spans="1:26" x14ac:dyDescent="0.45">
      <c r="A262" s="16">
        <v>83</v>
      </c>
      <c r="B262" s="16">
        <v>12</v>
      </c>
      <c r="C262" s="18" t="s">
        <v>365</v>
      </c>
      <c r="D262" s="18" t="s">
        <v>365</v>
      </c>
      <c r="E262" s="11" t="s">
        <v>30</v>
      </c>
      <c r="F262" s="12">
        <v>1</v>
      </c>
      <c r="G262" s="14">
        <f>+[1]HISTORICOS!N262</f>
        <v>659961.79</v>
      </c>
      <c r="H262" s="14"/>
      <c r="I262" s="14">
        <v>627477.48</v>
      </c>
      <c r="J262" s="14"/>
      <c r="K262" s="14"/>
      <c r="L262" s="14"/>
      <c r="M262" s="14"/>
      <c r="N262" s="14"/>
      <c r="O262" s="14"/>
      <c r="P262" s="14"/>
      <c r="Q262" s="13">
        <f t="shared" ref="Q262:Q325" si="53">+ROUND(MIN(G262,H262,I262,J262,K262,L262,M262,N262,O262,P262),2)</f>
        <v>627477.48</v>
      </c>
      <c r="R262" s="13">
        <f t="shared" ref="R262:R325" si="54">+ROUND(MAX(G262,H262,I262,J262,K262,L262,M262,N262,O262,P262),2)</f>
        <v>659961.79</v>
      </c>
      <c r="S262" s="13">
        <f t="shared" ref="S262:S325" si="55">+ROUND(MEDIAN(G262,H262,I262,J262,K262,L262,M262,N262,O262,P262),2)</f>
        <v>643719.64</v>
      </c>
      <c r="T262" s="13">
        <f t="shared" ref="T262:T325" si="56">+ROUND(GEOMEAN(G262,H262,I262,J262,K262,L262,M262,N262,O262,P262),2)</f>
        <v>643514.68999999994</v>
      </c>
      <c r="U262" s="13">
        <f t="shared" ref="U262:U325" si="57">+ROUND(HARMEAN(G262,H262,I262,J262,K262,L262,M262,N262,O262,P262),2)</f>
        <v>643309.81999999995</v>
      </c>
      <c r="V262" s="13">
        <f t="shared" ref="V262:V325" si="58">+ROUND(AVERAGE(G262,H262,I262,J262,K262,L262,M262,N262,O262,P262),2)</f>
        <v>643719.64</v>
      </c>
      <c r="W262" s="20">
        <f t="shared" ref="W262:W325" si="59">+STDEV(G262:O262)</f>
        <v>22969.875883166016</v>
      </c>
      <c r="X262" s="21">
        <f t="shared" ref="X262:X325" si="60">+W262/V262</f>
        <v>3.5683043449110885E-2</v>
      </c>
      <c r="Y262" s="20">
        <f t="shared" si="52"/>
        <v>659961.79</v>
      </c>
      <c r="Z262" s="22" t="s">
        <v>1</v>
      </c>
    </row>
    <row r="263" spans="1:26" x14ac:dyDescent="0.45">
      <c r="A263" s="16">
        <v>84</v>
      </c>
      <c r="B263" s="16">
        <v>12</v>
      </c>
      <c r="C263" s="18" t="s">
        <v>366</v>
      </c>
      <c r="D263" s="18" t="s">
        <v>366</v>
      </c>
      <c r="E263" s="11" t="s">
        <v>30</v>
      </c>
      <c r="F263" s="12">
        <v>1</v>
      </c>
      <c r="G263" s="14">
        <f>+[1]HISTORICOS!N263</f>
        <v>1099936.3</v>
      </c>
      <c r="H263" s="14"/>
      <c r="I263" s="14">
        <v>1045796.99</v>
      </c>
      <c r="J263" s="14"/>
      <c r="K263" s="14"/>
      <c r="L263" s="14"/>
      <c r="M263" s="14"/>
      <c r="N263" s="14"/>
      <c r="O263" s="14"/>
      <c r="P263" s="14"/>
      <c r="Q263" s="13">
        <f t="shared" si="53"/>
        <v>1045796.99</v>
      </c>
      <c r="R263" s="13">
        <f t="shared" si="54"/>
        <v>1099936.3</v>
      </c>
      <c r="S263" s="13">
        <f t="shared" si="55"/>
        <v>1072866.6499999999</v>
      </c>
      <c r="T263" s="13">
        <f t="shared" si="56"/>
        <v>1072525.0900000001</v>
      </c>
      <c r="U263" s="13">
        <f t="shared" si="57"/>
        <v>1072183.6499999999</v>
      </c>
      <c r="V263" s="13">
        <f t="shared" si="58"/>
        <v>1072866.6499999999</v>
      </c>
      <c r="W263" s="20">
        <f t="shared" si="59"/>
        <v>38282.2732297607</v>
      </c>
      <c r="X263" s="21">
        <f t="shared" si="60"/>
        <v>3.5682228755792439E-2</v>
      </c>
      <c r="Y263" s="20">
        <f t="shared" si="52"/>
        <v>1099936.3</v>
      </c>
      <c r="Z263" s="22" t="s">
        <v>1</v>
      </c>
    </row>
    <row r="264" spans="1:26" x14ac:dyDescent="0.45">
      <c r="A264" s="16">
        <v>85</v>
      </c>
      <c r="B264" s="16">
        <v>12</v>
      </c>
      <c r="C264" s="18" t="s">
        <v>367</v>
      </c>
      <c r="D264" s="18" t="s">
        <v>367</v>
      </c>
      <c r="E264" s="11" t="s">
        <v>30</v>
      </c>
      <c r="F264" s="12">
        <v>1</v>
      </c>
      <c r="G264" s="14">
        <f>+[1]HISTORICOS!N264</f>
        <v>659961.79</v>
      </c>
      <c r="H264" s="14"/>
      <c r="I264" s="14">
        <v>627477.48</v>
      </c>
      <c r="J264" s="14"/>
      <c r="K264" s="14"/>
      <c r="L264" s="14"/>
      <c r="M264" s="14"/>
      <c r="N264" s="14"/>
      <c r="O264" s="14"/>
      <c r="P264" s="14"/>
      <c r="Q264" s="13">
        <f t="shared" si="53"/>
        <v>627477.48</v>
      </c>
      <c r="R264" s="13">
        <f t="shared" si="54"/>
        <v>659961.79</v>
      </c>
      <c r="S264" s="13">
        <f t="shared" si="55"/>
        <v>643719.64</v>
      </c>
      <c r="T264" s="13">
        <f t="shared" si="56"/>
        <v>643514.68999999994</v>
      </c>
      <c r="U264" s="13">
        <f t="shared" si="57"/>
        <v>643309.81999999995</v>
      </c>
      <c r="V264" s="13">
        <f t="shared" si="58"/>
        <v>643719.64</v>
      </c>
      <c r="W264" s="20">
        <f t="shared" si="59"/>
        <v>22969.875883166016</v>
      </c>
      <c r="X264" s="21">
        <f t="shared" si="60"/>
        <v>3.5683043449110885E-2</v>
      </c>
      <c r="Y264" s="20">
        <f t="shared" si="52"/>
        <v>659961.79</v>
      </c>
      <c r="Z264" s="22" t="s">
        <v>1</v>
      </c>
    </row>
    <row r="265" spans="1:26" x14ac:dyDescent="0.45">
      <c r="A265" s="16">
        <v>86</v>
      </c>
      <c r="B265" s="16">
        <v>12</v>
      </c>
      <c r="C265" s="18" t="s">
        <v>368</v>
      </c>
      <c r="D265" s="18" t="s">
        <v>368</v>
      </c>
      <c r="E265" s="11" t="s">
        <v>30</v>
      </c>
      <c r="F265" s="12">
        <v>1</v>
      </c>
      <c r="G265" s="14">
        <f>+[1]HISTORICOS!N265</f>
        <v>1099936.3</v>
      </c>
      <c r="H265" s="14"/>
      <c r="I265" s="14">
        <v>1045796.99</v>
      </c>
      <c r="J265" s="14"/>
      <c r="K265" s="14"/>
      <c r="L265" s="14"/>
      <c r="M265" s="14"/>
      <c r="N265" s="14"/>
      <c r="O265" s="14"/>
      <c r="P265" s="14"/>
      <c r="Q265" s="13">
        <f t="shared" si="53"/>
        <v>1045796.99</v>
      </c>
      <c r="R265" s="13">
        <f t="shared" si="54"/>
        <v>1099936.3</v>
      </c>
      <c r="S265" s="13">
        <f t="shared" si="55"/>
        <v>1072866.6499999999</v>
      </c>
      <c r="T265" s="13">
        <f t="shared" si="56"/>
        <v>1072525.0900000001</v>
      </c>
      <c r="U265" s="13">
        <f t="shared" si="57"/>
        <v>1072183.6499999999</v>
      </c>
      <c r="V265" s="13">
        <f t="shared" si="58"/>
        <v>1072866.6499999999</v>
      </c>
      <c r="W265" s="20">
        <f t="shared" si="59"/>
        <v>38282.2732297607</v>
      </c>
      <c r="X265" s="21">
        <f t="shared" si="60"/>
        <v>3.5682228755792439E-2</v>
      </c>
      <c r="Y265" s="20">
        <f t="shared" si="52"/>
        <v>1099936.3</v>
      </c>
      <c r="Z265" s="22" t="s">
        <v>1</v>
      </c>
    </row>
    <row r="266" spans="1:26" x14ac:dyDescent="0.45">
      <c r="A266" s="16">
        <v>87</v>
      </c>
      <c r="B266" s="16">
        <v>12</v>
      </c>
      <c r="C266" s="18" t="s">
        <v>369</v>
      </c>
      <c r="D266" s="18" t="s">
        <v>369</v>
      </c>
      <c r="E266" s="11" t="s">
        <v>30</v>
      </c>
      <c r="F266" s="12">
        <v>1</v>
      </c>
      <c r="G266" s="14">
        <f>+[1]HISTORICOS!N266</f>
        <v>659961.79</v>
      </c>
      <c r="H266" s="14"/>
      <c r="I266" s="14">
        <v>627477.48</v>
      </c>
      <c r="J266" s="14"/>
      <c r="K266" s="14"/>
      <c r="L266" s="14"/>
      <c r="M266" s="14"/>
      <c r="N266" s="14"/>
      <c r="O266" s="14"/>
      <c r="P266" s="14"/>
      <c r="Q266" s="13">
        <f t="shared" si="53"/>
        <v>627477.48</v>
      </c>
      <c r="R266" s="13">
        <f t="shared" si="54"/>
        <v>659961.79</v>
      </c>
      <c r="S266" s="13">
        <f t="shared" si="55"/>
        <v>643719.64</v>
      </c>
      <c r="T266" s="13">
        <f t="shared" si="56"/>
        <v>643514.68999999994</v>
      </c>
      <c r="U266" s="13">
        <f t="shared" si="57"/>
        <v>643309.81999999995</v>
      </c>
      <c r="V266" s="13">
        <f t="shared" si="58"/>
        <v>643719.64</v>
      </c>
      <c r="W266" s="20">
        <f t="shared" si="59"/>
        <v>22969.875883166016</v>
      </c>
      <c r="X266" s="21">
        <f t="shared" si="60"/>
        <v>3.5683043449110885E-2</v>
      </c>
      <c r="Y266" s="20">
        <f t="shared" si="52"/>
        <v>659961.79</v>
      </c>
      <c r="Z266" s="22" t="s">
        <v>1</v>
      </c>
    </row>
    <row r="267" spans="1:26" x14ac:dyDescent="0.45">
      <c r="A267" s="16">
        <v>88</v>
      </c>
      <c r="B267" s="16">
        <v>12</v>
      </c>
      <c r="C267" s="18" t="s">
        <v>370</v>
      </c>
      <c r="D267" s="18" t="s">
        <v>370</v>
      </c>
      <c r="E267" s="11" t="s">
        <v>30</v>
      </c>
      <c r="F267" s="12">
        <v>1</v>
      </c>
      <c r="G267" s="14">
        <f>+[1]HISTORICOS!N267</f>
        <v>1099936.3</v>
      </c>
      <c r="H267" s="14"/>
      <c r="I267" s="14">
        <v>1045796.99</v>
      </c>
      <c r="J267" s="14"/>
      <c r="K267" s="14"/>
      <c r="L267" s="14"/>
      <c r="M267" s="14"/>
      <c r="N267" s="14"/>
      <c r="O267" s="14"/>
      <c r="P267" s="14"/>
      <c r="Q267" s="13">
        <f t="shared" si="53"/>
        <v>1045796.99</v>
      </c>
      <c r="R267" s="13">
        <f t="shared" si="54"/>
        <v>1099936.3</v>
      </c>
      <c r="S267" s="13">
        <f t="shared" si="55"/>
        <v>1072866.6499999999</v>
      </c>
      <c r="T267" s="13">
        <f t="shared" si="56"/>
        <v>1072525.0900000001</v>
      </c>
      <c r="U267" s="13">
        <f t="shared" si="57"/>
        <v>1072183.6499999999</v>
      </c>
      <c r="V267" s="13">
        <f t="shared" si="58"/>
        <v>1072866.6499999999</v>
      </c>
      <c r="W267" s="20">
        <f t="shared" si="59"/>
        <v>38282.2732297607</v>
      </c>
      <c r="X267" s="21">
        <f t="shared" si="60"/>
        <v>3.5682228755792439E-2</v>
      </c>
      <c r="Y267" s="20">
        <f t="shared" si="52"/>
        <v>1099936.3</v>
      </c>
      <c r="Z267" s="22" t="s">
        <v>1</v>
      </c>
    </row>
    <row r="268" spans="1:26" x14ac:dyDescent="0.45">
      <c r="A268" s="16">
        <v>89</v>
      </c>
      <c r="B268" s="16">
        <v>12</v>
      </c>
      <c r="C268" s="18" t="s">
        <v>371</v>
      </c>
      <c r="D268" s="18" t="s">
        <v>371</v>
      </c>
      <c r="E268" s="11" t="s">
        <v>30</v>
      </c>
      <c r="F268" s="12">
        <v>1</v>
      </c>
      <c r="G268" s="14">
        <f>+[1]HISTORICOS!N268</f>
        <v>659961.79</v>
      </c>
      <c r="H268" s="14"/>
      <c r="I268" s="14">
        <v>627477.48</v>
      </c>
      <c r="J268" s="14"/>
      <c r="K268" s="14"/>
      <c r="L268" s="14"/>
      <c r="M268" s="14"/>
      <c r="N268" s="14"/>
      <c r="O268" s="14"/>
      <c r="P268" s="14"/>
      <c r="Q268" s="13">
        <f t="shared" si="53"/>
        <v>627477.48</v>
      </c>
      <c r="R268" s="13">
        <f t="shared" si="54"/>
        <v>659961.79</v>
      </c>
      <c r="S268" s="13">
        <f t="shared" si="55"/>
        <v>643719.64</v>
      </c>
      <c r="T268" s="13">
        <f t="shared" si="56"/>
        <v>643514.68999999994</v>
      </c>
      <c r="U268" s="13">
        <f t="shared" si="57"/>
        <v>643309.81999999995</v>
      </c>
      <c r="V268" s="13">
        <f t="shared" si="58"/>
        <v>643719.64</v>
      </c>
      <c r="W268" s="20">
        <f t="shared" si="59"/>
        <v>22969.875883166016</v>
      </c>
      <c r="X268" s="21">
        <f t="shared" si="60"/>
        <v>3.5683043449110885E-2</v>
      </c>
      <c r="Y268" s="20">
        <f t="shared" si="52"/>
        <v>659961.79</v>
      </c>
      <c r="Z268" s="22" t="s">
        <v>1</v>
      </c>
    </row>
    <row r="269" spans="1:26" ht="20.25" x14ac:dyDescent="0.45">
      <c r="A269" s="16">
        <v>90</v>
      </c>
      <c r="B269" s="16">
        <v>12</v>
      </c>
      <c r="C269" s="18" t="s">
        <v>372</v>
      </c>
      <c r="D269" s="18" t="s">
        <v>372</v>
      </c>
      <c r="E269" s="11" t="s">
        <v>30</v>
      </c>
      <c r="F269" s="12">
        <v>1</v>
      </c>
      <c r="G269" s="14">
        <f>+[1]HISTORICOS!N269</f>
        <v>1759898.1</v>
      </c>
      <c r="H269" s="14"/>
      <c r="I269" s="14">
        <v>1673274.8032</v>
      </c>
      <c r="J269" s="14"/>
      <c r="K269" s="14"/>
      <c r="L269" s="14"/>
      <c r="M269" s="14"/>
      <c r="N269" s="14"/>
      <c r="O269" s="14"/>
      <c r="P269" s="14"/>
      <c r="Q269" s="13">
        <f t="shared" si="53"/>
        <v>1673274.8</v>
      </c>
      <c r="R269" s="13">
        <f t="shared" si="54"/>
        <v>1759898.1</v>
      </c>
      <c r="S269" s="13">
        <f t="shared" si="55"/>
        <v>1716586.45</v>
      </c>
      <c r="T269" s="13">
        <f t="shared" si="56"/>
        <v>1716039.96</v>
      </c>
      <c r="U269" s="13">
        <f t="shared" si="57"/>
        <v>1715493.64</v>
      </c>
      <c r="V269" s="13">
        <f t="shared" si="58"/>
        <v>1716586.45</v>
      </c>
      <c r="W269" s="20">
        <f t="shared" si="59"/>
        <v>61251.920576015051</v>
      </c>
      <c r="X269" s="21">
        <f t="shared" si="60"/>
        <v>3.5682397805257671E-2</v>
      </c>
      <c r="Y269" s="20">
        <f t="shared" si="52"/>
        <v>1759898.1</v>
      </c>
      <c r="Z269" s="22" t="s">
        <v>1</v>
      </c>
    </row>
    <row r="270" spans="1:26" ht="20.25" x14ac:dyDescent="0.45">
      <c r="A270" s="16">
        <v>91</v>
      </c>
      <c r="B270" s="16">
        <v>12</v>
      </c>
      <c r="C270" s="18" t="s">
        <v>373</v>
      </c>
      <c r="D270" s="18" t="s">
        <v>373</v>
      </c>
      <c r="E270" s="11" t="s">
        <v>30</v>
      </c>
      <c r="F270" s="12">
        <v>1</v>
      </c>
      <c r="G270" s="14">
        <f>+[1]HISTORICOS!N270</f>
        <v>1759898.1</v>
      </c>
      <c r="H270" s="14"/>
      <c r="I270" s="14">
        <v>1673274.8032</v>
      </c>
      <c r="J270" s="14"/>
      <c r="K270" s="14"/>
      <c r="L270" s="14"/>
      <c r="M270" s="14"/>
      <c r="N270" s="14"/>
      <c r="O270" s="14"/>
      <c r="P270" s="14"/>
      <c r="Q270" s="13">
        <f t="shared" si="53"/>
        <v>1673274.8</v>
      </c>
      <c r="R270" s="13">
        <f t="shared" si="54"/>
        <v>1759898.1</v>
      </c>
      <c r="S270" s="13">
        <f t="shared" si="55"/>
        <v>1716586.45</v>
      </c>
      <c r="T270" s="13">
        <f t="shared" si="56"/>
        <v>1716039.96</v>
      </c>
      <c r="U270" s="13">
        <f t="shared" si="57"/>
        <v>1715493.64</v>
      </c>
      <c r="V270" s="13">
        <f t="shared" si="58"/>
        <v>1716586.45</v>
      </c>
      <c r="W270" s="20">
        <f t="shared" si="59"/>
        <v>61251.920576015051</v>
      </c>
      <c r="X270" s="21">
        <f t="shared" si="60"/>
        <v>3.5682397805257671E-2</v>
      </c>
      <c r="Y270" s="20">
        <f t="shared" si="52"/>
        <v>1759898.1</v>
      </c>
      <c r="Z270" s="22" t="s">
        <v>1</v>
      </c>
    </row>
    <row r="271" spans="1:26" ht="20.25" x14ac:dyDescent="0.45">
      <c r="A271" s="16">
        <v>92</v>
      </c>
      <c r="B271" s="16">
        <v>12</v>
      </c>
      <c r="C271" s="18" t="s">
        <v>374</v>
      </c>
      <c r="D271" s="18" t="s">
        <v>374</v>
      </c>
      <c r="E271" s="11" t="s">
        <v>30</v>
      </c>
      <c r="F271" s="12">
        <v>1</v>
      </c>
      <c r="G271" s="14">
        <f>+[1]HISTORICOS!N271</f>
        <v>1759898.1</v>
      </c>
      <c r="H271" s="14"/>
      <c r="I271" s="14">
        <v>1673274.8032</v>
      </c>
      <c r="J271" s="14"/>
      <c r="K271" s="14"/>
      <c r="L271" s="14"/>
      <c r="M271" s="14"/>
      <c r="N271" s="14"/>
      <c r="O271" s="14"/>
      <c r="P271" s="14"/>
      <c r="Q271" s="13">
        <f t="shared" si="53"/>
        <v>1673274.8</v>
      </c>
      <c r="R271" s="13">
        <f t="shared" si="54"/>
        <v>1759898.1</v>
      </c>
      <c r="S271" s="13">
        <f t="shared" si="55"/>
        <v>1716586.45</v>
      </c>
      <c r="T271" s="13">
        <f t="shared" si="56"/>
        <v>1716039.96</v>
      </c>
      <c r="U271" s="13">
        <f t="shared" si="57"/>
        <v>1715493.64</v>
      </c>
      <c r="V271" s="13">
        <f t="shared" si="58"/>
        <v>1716586.45</v>
      </c>
      <c r="W271" s="20">
        <f t="shared" si="59"/>
        <v>61251.920576015051</v>
      </c>
      <c r="X271" s="21">
        <f t="shared" si="60"/>
        <v>3.5682397805257671E-2</v>
      </c>
      <c r="Y271" s="20">
        <f t="shared" si="52"/>
        <v>1759898.1</v>
      </c>
      <c r="Z271" s="22" t="s">
        <v>1</v>
      </c>
    </row>
    <row r="272" spans="1:26" ht="20.25" x14ac:dyDescent="0.45">
      <c r="A272" s="16">
        <v>93</v>
      </c>
      <c r="B272" s="16">
        <v>12</v>
      </c>
      <c r="C272" s="18" t="s">
        <v>375</v>
      </c>
      <c r="D272" s="18" t="s">
        <v>375</v>
      </c>
      <c r="E272" s="11" t="s">
        <v>30</v>
      </c>
      <c r="F272" s="12">
        <v>1</v>
      </c>
      <c r="G272" s="14">
        <f>+[1]HISTORICOS!N272</f>
        <v>1759898.1</v>
      </c>
      <c r="H272" s="14"/>
      <c r="I272" s="14">
        <v>1673274.8032</v>
      </c>
      <c r="J272" s="14"/>
      <c r="K272" s="14"/>
      <c r="L272" s="14"/>
      <c r="M272" s="14"/>
      <c r="N272" s="14"/>
      <c r="O272" s="14"/>
      <c r="P272" s="14"/>
      <c r="Q272" s="13">
        <f t="shared" si="53"/>
        <v>1673274.8</v>
      </c>
      <c r="R272" s="13">
        <f t="shared" si="54"/>
        <v>1759898.1</v>
      </c>
      <c r="S272" s="13">
        <f t="shared" si="55"/>
        <v>1716586.45</v>
      </c>
      <c r="T272" s="13">
        <f t="shared" si="56"/>
        <v>1716039.96</v>
      </c>
      <c r="U272" s="13">
        <f t="shared" si="57"/>
        <v>1715493.64</v>
      </c>
      <c r="V272" s="13">
        <f t="shared" si="58"/>
        <v>1716586.45</v>
      </c>
      <c r="W272" s="20">
        <f t="shared" si="59"/>
        <v>61251.920576015051</v>
      </c>
      <c r="X272" s="21">
        <f t="shared" si="60"/>
        <v>3.5682397805257671E-2</v>
      </c>
      <c r="Y272" s="20">
        <f t="shared" si="52"/>
        <v>1759898.1</v>
      </c>
      <c r="Z272" s="22" t="s">
        <v>1</v>
      </c>
    </row>
    <row r="273" spans="1:26" ht="20.25" x14ac:dyDescent="0.45">
      <c r="A273" s="16">
        <v>94</v>
      </c>
      <c r="B273" s="16">
        <v>12</v>
      </c>
      <c r="C273" s="18" t="s">
        <v>376</v>
      </c>
      <c r="D273" s="18" t="s">
        <v>376</v>
      </c>
      <c r="E273" s="11" t="s">
        <v>30</v>
      </c>
      <c r="F273" s="12">
        <v>1</v>
      </c>
      <c r="G273" s="14">
        <f>+[1]HISTORICOS!N273</f>
        <v>1906556.27</v>
      </c>
      <c r="H273" s="14"/>
      <c r="I273" s="14">
        <v>1812713.9576000001</v>
      </c>
      <c r="J273" s="14"/>
      <c r="K273" s="14"/>
      <c r="L273" s="14"/>
      <c r="M273" s="14"/>
      <c r="N273" s="14"/>
      <c r="O273" s="14"/>
      <c r="P273" s="14"/>
      <c r="Q273" s="13">
        <f t="shared" si="53"/>
        <v>1812713.96</v>
      </c>
      <c r="R273" s="13">
        <f t="shared" si="54"/>
        <v>1906556.27</v>
      </c>
      <c r="S273" s="13">
        <f t="shared" si="55"/>
        <v>1859635.11</v>
      </c>
      <c r="T273" s="13">
        <f t="shared" si="56"/>
        <v>1859043.08</v>
      </c>
      <c r="U273" s="13">
        <f t="shared" si="57"/>
        <v>1858451.23</v>
      </c>
      <c r="V273" s="13">
        <f t="shared" si="58"/>
        <v>1859635.11</v>
      </c>
      <c r="W273" s="20">
        <f t="shared" si="59"/>
        <v>66356.535460266387</v>
      </c>
      <c r="X273" s="21">
        <f t="shared" si="60"/>
        <v>3.5682556810979107E-2</v>
      </c>
      <c r="Y273" s="20">
        <f t="shared" si="52"/>
        <v>1906556.27</v>
      </c>
      <c r="Z273" s="22" t="s">
        <v>1</v>
      </c>
    </row>
    <row r="274" spans="1:26" ht="20.25" x14ac:dyDescent="0.45">
      <c r="A274" s="16">
        <v>95</v>
      </c>
      <c r="B274" s="16">
        <v>12</v>
      </c>
      <c r="C274" s="18" t="s">
        <v>377</v>
      </c>
      <c r="D274" s="18" t="s">
        <v>377</v>
      </c>
      <c r="E274" s="11" t="s">
        <v>30</v>
      </c>
      <c r="F274" s="12">
        <v>1</v>
      </c>
      <c r="G274" s="14">
        <f>+[1]HISTORICOS!N274</f>
        <v>1906556.27</v>
      </c>
      <c r="H274" s="14"/>
      <c r="I274" s="14">
        <v>1812713.9576000001</v>
      </c>
      <c r="J274" s="14"/>
      <c r="K274" s="14"/>
      <c r="L274" s="14"/>
      <c r="M274" s="14"/>
      <c r="N274" s="14"/>
      <c r="O274" s="14"/>
      <c r="P274" s="14"/>
      <c r="Q274" s="13">
        <f t="shared" si="53"/>
        <v>1812713.96</v>
      </c>
      <c r="R274" s="13">
        <f t="shared" si="54"/>
        <v>1906556.27</v>
      </c>
      <c r="S274" s="13">
        <f t="shared" si="55"/>
        <v>1859635.11</v>
      </c>
      <c r="T274" s="13">
        <f t="shared" si="56"/>
        <v>1859043.08</v>
      </c>
      <c r="U274" s="13">
        <f t="shared" si="57"/>
        <v>1858451.23</v>
      </c>
      <c r="V274" s="13">
        <f t="shared" si="58"/>
        <v>1859635.11</v>
      </c>
      <c r="W274" s="20">
        <f t="shared" si="59"/>
        <v>66356.535460266387</v>
      </c>
      <c r="X274" s="21">
        <f t="shared" si="60"/>
        <v>3.5682556810979107E-2</v>
      </c>
      <c r="Y274" s="20">
        <f t="shared" si="52"/>
        <v>1906556.27</v>
      </c>
      <c r="Z274" s="22" t="s">
        <v>1</v>
      </c>
    </row>
    <row r="275" spans="1:26" ht="20.25" x14ac:dyDescent="0.45">
      <c r="A275" s="16">
        <v>96</v>
      </c>
      <c r="B275" s="16">
        <v>12</v>
      </c>
      <c r="C275" s="18" t="s">
        <v>378</v>
      </c>
      <c r="D275" s="18" t="s">
        <v>378</v>
      </c>
      <c r="E275" s="11" t="s">
        <v>30</v>
      </c>
      <c r="F275" s="12">
        <v>1</v>
      </c>
      <c r="G275" s="14">
        <f>+[1]HISTORICOS!N275</f>
        <v>2392541.2000000002</v>
      </c>
      <c r="H275" s="14"/>
      <c r="I275" s="14">
        <v>2274992.02</v>
      </c>
      <c r="J275" s="14"/>
      <c r="K275" s="14"/>
      <c r="L275" s="14"/>
      <c r="M275" s="14"/>
      <c r="N275" s="14"/>
      <c r="O275" s="14"/>
      <c r="P275" s="14"/>
      <c r="Q275" s="13">
        <f t="shared" si="53"/>
        <v>2274992.02</v>
      </c>
      <c r="R275" s="13">
        <f t="shared" si="54"/>
        <v>2392541.2000000002</v>
      </c>
      <c r="S275" s="13">
        <f t="shared" si="55"/>
        <v>2333766.61</v>
      </c>
      <c r="T275" s="13">
        <f t="shared" si="56"/>
        <v>2333026.39</v>
      </c>
      <c r="U275" s="13">
        <f t="shared" si="57"/>
        <v>2332286.41</v>
      </c>
      <c r="V275" s="13">
        <f t="shared" si="58"/>
        <v>2333766.61</v>
      </c>
      <c r="W275" s="20">
        <f t="shared" si="59"/>
        <v>83119.822300918211</v>
      </c>
      <c r="X275" s="21">
        <f t="shared" si="60"/>
        <v>3.561616741997959E-2</v>
      </c>
      <c r="Y275" s="20">
        <f t="shared" si="52"/>
        <v>2392541.2000000002</v>
      </c>
      <c r="Z275" s="22" t="s">
        <v>1</v>
      </c>
    </row>
    <row r="276" spans="1:26" ht="20.25" x14ac:dyDescent="0.45">
      <c r="A276" s="16">
        <v>97</v>
      </c>
      <c r="B276" s="16">
        <v>12</v>
      </c>
      <c r="C276" s="18" t="s">
        <v>379</v>
      </c>
      <c r="D276" s="18" t="s">
        <v>379</v>
      </c>
      <c r="E276" s="11" t="s">
        <v>30</v>
      </c>
      <c r="F276" s="12">
        <v>1</v>
      </c>
      <c r="G276" s="14">
        <f>+[1]HISTORICOS!N276</f>
        <v>2392541.2000000002</v>
      </c>
      <c r="H276" s="14"/>
      <c r="I276" s="14">
        <v>2274992.02</v>
      </c>
      <c r="J276" s="14"/>
      <c r="K276" s="14"/>
      <c r="L276" s="14"/>
      <c r="M276" s="14"/>
      <c r="N276" s="14"/>
      <c r="O276" s="14"/>
      <c r="P276" s="14"/>
      <c r="Q276" s="13">
        <f t="shared" si="53"/>
        <v>2274992.02</v>
      </c>
      <c r="R276" s="13">
        <f t="shared" si="54"/>
        <v>2392541.2000000002</v>
      </c>
      <c r="S276" s="13">
        <f t="shared" si="55"/>
        <v>2333766.61</v>
      </c>
      <c r="T276" s="13">
        <f t="shared" si="56"/>
        <v>2333026.39</v>
      </c>
      <c r="U276" s="13">
        <f t="shared" si="57"/>
        <v>2332286.41</v>
      </c>
      <c r="V276" s="13">
        <f t="shared" si="58"/>
        <v>2333766.61</v>
      </c>
      <c r="W276" s="20">
        <f t="shared" si="59"/>
        <v>83119.822300918211</v>
      </c>
      <c r="X276" s="21">
        <f t="shared" si="60"/>
        <v>3.561616741997959E-2</v>
      </c>
      <c r="Y276" s="20">
        <f t="shared" si="52"/>
        <v>2392541.2000000002</v>
      </c>
      <c r="Z276" s="22" t="s">
        <v>1</v>
      </c>
    </row>
    <row r="277" spans="1:26" ht="20.25" x14ac:dyDescent="0.45">
      <c r="A277" s="16">
        <v>98</v>
      </c>
      <c r="B277" s="16">
        <v>12</v>
      </c>
      <c r="C277" s="18" t="s">
        <v>380</v>
      </c>
      <c r="D277" s="18" t="s">
        <v>380</v>
      </c>
      <c r="E277" s="11" t="s">
        <v>30</v>
      </c>
      <c r="F277" s="12">
        <v>1</v>
      </c>
      <c r="G277" s="14">
        <f>+[1]HISTORICOS!N277</f>
        <v>2392541.2000000002</v>
      </c>
      <c r="H277" s="14"/>
      <c r="I277" s="14">
        <v>2274992.02</v>
      </c>
      <c r="J277" s="14"/>
      <c r="K277" s="14"/>
      <c r="L277" s="14"/>
      <c r="M277" s="14"/>
      <c r="N277" s="14"/>
      <c r="O277" s="14"/>
      <c r="P277" s="14"/>
      <c r="Q277" s="13">
        <f t="shared" si="53"/>
        <v>2274992.02</v>
      </c>
      <c r="R277" s="13">
        <f t="shared" si="54"/>
        <v>2392541.2000000002</v>
      </c>
      <c r="S277" s="13">
        <f t="shared" si="55"/>
        <v>2333766.61</v>
      </c>
      <c r="T277" s="13">
        <f t="shared" si="56"/>
        <v>2333026.39</v>
      </c>
      <c r="U277" s="13">
        <f t="shared" si="57"/>
        <v>2332286.41</v>
      </c>
      <c r="V277" s="13">
        <f t="shared" si="58"/>
        <v>2333766.61</v>
      </c>
      <c r="W277" s="20">
        <f t="shared" si="59"/>
        <v>83119.822300918211</v>
      </c>
      <c r="X277" s="21">
        <f t="shared" si="60"/>
        <v>3.561616741997959E-2</v>
      </c>
      <c r="Y277" s="20">
        <f t="shared" si="52"/>
        <v>2392541.2000000002</v>
      </c>
      <c r="Z277" s="22" t="s">
        <v>1</v>
      </c>
    </row>
    <row r="278" spans="1:26" ht="20.25" x14ac:dyDescent="0.45">
      <c r="A278" s="16">
        <v>99</v>
      </c>
      <c r="B278" s="16">
        <v>12</v>
      </c>
      <c r="C278" s="18" t="s">
        <v>381</v>
      </c>
      <c r="D278" s="18" t="s">
        <v>381</v>
      </c>
      <c r="E278" s="11" t="s">
        <v>30</v>
      </c>
      <c r="F278" s="12">
        <v>1</v>
      </c>
      <c r="G278" s="14">
        <f>+[1]HISTORICOS!N278</f>
        <v>2392541.2000000002</v>
      </c>
      <c r="H278" s="14"/>
      <c r="I278" s="14">
        <v>2274992.02</v>
      </c>
      <c r="J278" s="14"/>
      <c r="K278" s="14"/>
      <c r="L278" s="14"/>
      <c r="M278" s="14"/>
      <c r="N278" s="14"/>
      <c r="O278" s="14"/>
      <c r="P278" s="14"/>
      <c r="Q278" s="13">
        <f t="shared" si="53"/>
        <v>2274992.02</v>
      </c>
      <c r="R278" s="13">
        <f t="shared" si="54"/>
        <v>2392541.2000000002</v>
      </c>
      <c r="S278" s="13">
        <f t="shared" si="55"/>
        <v>2333766.61</v>
      </c>
      <c r="T278" s="13">
        <f t="shared" si="56"/>
        <v>2333026.39</v>
      </c>
      <c r="U278" s="13">
        <f t="shared" si="57"/>
        <v>2332286.41</v>
      </c>
      <c r="V278" s="13">
        <f t="shared" si="58"/>
        <v>2333766.61</v>
      </c>
      <c r="W278" s="20">
        <f t="shared" si="59"/>
        <v>83119.822300918211</v>
      </c>
      <c r="X278" s="21">
        <f t="shared" si="60"/>
        <v>3.561616741997959E-2</v>
      </c>
      <c r="Y278" s="20">
        <f t="shared" si="52"/>
        <v>2392541.2000000002</v>
      </c>
      <c r="Z278" s="22" t="s">
        <v>1</v>
      </c>
    </row>
    <row r="279" spans="1:26" ht="20.25" x14ac:dyDescent="0.45">
      <c r="A279" s="16">
        <v>100</v>
      </c>
      <c r="B279" s="16">
        <v>12</v>
      </c>
      <c r="C279" s="18" t="s">
        <v>382</v>
      </c>
      <c r="D279" s="18" t="s">
        <v>382</v>
      </c>
      <c r="E279" s="11" t="s">
        <v>30</v>
      </c>
      <c r="F279" s="12">
        <v>1</v>
      </c>
      <c r="G279" s="14">
        <f>+[1]HISTORICOS!N279</f>
        <v>2392541.2000000002</v>
      </c>
      <c r="H279" s="14"/>
      <c r="I279" s="14">
        <v>2274992.02</v>
      </c>
      <c r="J279" s="14"/>
      <c r="K279" s="14"/>
      <c r="L279" s="14"/>
      <c r="M279" s="14"/>
      <c r="N279" s="14"/>
      <c r="O279" s="14"/>
      <c r="P279" s="14"/>
      <c r="Q279" s="13">
        <f t="shared" si="53"/>
        <v>2274992.02</v>
      </c>
      <c r="R279" s="13">
        <f t="shared" si="54"/>
        <v>2392541.2000000002</v>
      </c>
      <c r="S279" s="13">
        <f t="shared" si="55"/>
        <v>2333766.61</v>
      </c>
      <c r="T279" s="13">
        <f t="shared" si="56"/>
        <v>2333026.39</v>
      </c>
      <c r="U279" s="13">
        <f t="shared" si="57"/>
        <v>2332286.41</v>
      </c>
      <c r="V279" s="13">
        <f t="shared" si="58"/>
        <v>2333766.61</v>
      </c>
      <c r="W279" s="20">
        <f t="shared" si="59"/>
        <v>83119.822300918211</v>
      </c>
      <c r="X279" s="21">
        <f t="shared" si="60"/>
        <v>3.561616741997959E-2</v>
      </c>
      <c r="Y279" s="20">
        <f t="shared" si="52"/>
        <v>2392541.2000000002</v>
      </c>
      <c r="Z279" s="22" t="s">
        <v>1</v>
      </c>
    </row>
    <row r="280" spans="1:26" ht="20.25" x14ac:dyDescent="0.45">
      <c r="A280" s="16">
        <v>101</v>
      </c>
      <c r="B280" s="16">
        <v>12</v>
      </c>
      <c r="C280" s="18" t="s">
        <v>383</v>
      </c>
      <c r="D280" s="18" t="s">
        <v>383</v>
      </c>
      <c r="E280" s="11" t="s">
        <v>30</v>
      </c>
      <c r="F280" s="12">
        <v>1</v>
      </c>
      <c r="G280" s="14">
        <f>+[1]HISTORICOS!N280</f>
        <v>2392541.2000000002</v>
      </c>
      <c r="H280" s="14"/>
      <c r="I280" s="14">
        <v>2274992.02</v>
      </c>
      <c r="J280" s="14"/>
      <c r="K280" s="14"/>
      <c r="L280" s="14"/>
      <c r="M280" s="14"/>
      <c r="N280" s="14"/>
      <c r="O280" s="14"/>
      <c r="P280" s="14"/>
      <c r="Q280" s="13">
        <f t="shared" si="53"/>
        <v>2274992.02</v>
      </c>
      <c r="R280" s="13">
        <f t="shared" si="54"/>
        <v>2392541.2000000002</v>
      </c>
      <c r="S280" s="13">
        <f t="shared" si="55"/>
        <v>2333766.61</v>
      </c>
      <c r="T280" s="13">
        <f t="shared" si="56"/>
        <v>2333026.39</v>
      </c>
      <c r="U280" s="13">
        <f t="shared" si="57"/>
        <v>2332286.41</v>
      </c>
      <c r="V280" s="13">
        <f t="shared" si="58"/>
        <v>2333766.61</v>
      </c>
      <c r="W280" s="20">
        <f t="shared" si="59"/>
        <v>83119.822300918211</v>
      </c>
      <c r="X280" s="21">
        <f t="shared" si="60"/>
        <v>3.561616741997959E-2</v>
      </c>
      <c r="Y280" s="20">
        <f t="shared" si="52"/>
        <v>2392541.2000000002</v>
      </c>
      <c r="Z280" s="22" t="s">
        <v>1</v>
      </c>
    </row>
    <row r="281" spans="1:26" ht="20.25" x14ac:dyDescent="0.45">
      <c r="A281" s="16">
        <v>102</v>
      </c>
      <c r="B281" s="16">
        <v>12</v>
      </c>
      <c r="C281" s="18" t="s">
        <v>384</v>
      </c>
      <c r="D281" s="18" t="s">
        <v>384</v>
      </c>
      <c r="E281" s="11" t="s">
        <v>30</v>
      </c>
      <c r="F281" s="12">
        <v>1</v>
      </c>
      <c r="G281" s="14">
        <f>+[1]HISTORICOS!N281</f>
        <v>2392541.2000000002</v>
      </c>
      <c r="H281" s="14"/>
      <c r="I281" s="14">
        <v>2274992.02</v>
      </c>
      <c r="J281" s="14"/>
      <c r="K281" s="14"/>
      <c r="L281" s="14"/>
      <c r="M281" s="14"/>
      <c r="N281" s="14"/>
      <c r="O281" s="14"/>
      <c r="P281" s="14"/>
      <c r="Q281" s="13">
        <f t="shared" si="53"/>
        <v>2274992.02</v>
      </c>
      <c r="R281" s="13">
        <f t="shared" si="54"/>
        <v>2392541.2000000002</v>
      </c>
      <c r="S281" s="13">
        <f t="shared" si="55"/>
        <v>2333766.61</v>
      </c>
      <c r="T281" s="13">
        <f t="shared" si="56"/>
        <v>2333026.39</v>
      </c>
      <c r="U281" s="13">
        <f t="shared" si="57"/>
        <v>2332286.41</v>
      </c>
      <c r="V281" s="13">
        <f t="shared" si="58"/>
        <v>2333766.61</v>
      </c>
      <c r="W281" s="20">
        <f t="shared" si="59"/>
        <v>83119.822300918211</v>
      </c>
      <c r="X281" s="21">
        <f t="shared" si="60"/>
        <v>3.561616741997959E-2</v>
      </c>
      <c r="Y281" s="20">
        <f t="shared" si="52"/>
        <v>2392541.2000000002</v>
      </c>
      <c r="Z281" s="22" t="s">
        <v>1</v>
      </c>
    </row>
    <row r="282" spans="1:26" ht="20.25" x14ac:dyDescent="0.45">
      <c r="A282" s="16">
        <v>103</v>
      </c>
      <c r="B282" s="16">
        <v>12</v>
      </c>
      <c r="C282" s="18" t="s">
        <v>385</v>
      </c>
      <c r="D282" s="18" t="s">
        <v>385</v>
      </c>
      <c r="E282" s="11" t="s">
        <v>30</v>
      </c>
      <c r="F282" s="12">
        <v>1</v>
      </c>
      <c r="G282" s="14">
        <f>+[1]HISTORICOS!N282</f>
        <v>2392541.2000000002</v>
      </c>
      <c r="H282" s="14"/>
      <c r="I282" s="14">
        <v>2274992.02</v>
      </c>
      <c r="J282" s="14"/>
      <c r="K282" s="14"/>
      <c r="L282" s="14"/>
      <c r="M282" s="14"/>
      <c r="N282" s="14"/>
      <c r="O282" s="14"/>
      <c r="P282" s="14"/>
      <c r="Q282" s="13">
        <f t="shared" si="53"/>
        <v>2274992.02</v>
      </c>
      <c r="R282" s="13">
        <f t="shared" si="54"/>
        <v>2392541.2000000002</v>
      </c>
      <c r="S282" s="13">
        <f t="shared" si="55"/>
        <v>2333766.61</v>
      </c>
      <c r="T282" s="13">
        <f t="shared" si="56"/>
        <v>2333026.39</v>
      </c>
      <c r="U282" s="13">
        <f t="shared" si="57"/>
        <v>2332286.41</v>
      </c>
      <c r="V282" s="13">
        <f t="shared" si="58"/>
        <v>2333766.61</v>
      </c>
      <c r="W282" s="20">
        <f t="shared" si="59"/>
        <v>83119.822300918211</v>
      </c>
      <c r="X282" s="21">
        <f t="shared" si="60"/>
        <v>3.561616741997959E-2</v>
      </c>
      <c r="Y282" s="20">
        <f t="shared" si="52"/>
        <v>2392541.2000000002</v>
      </c>
      <c r="Z282" s="22" t="s">
        <v>1</v>
      </c>
    </row>
    <row r="283" spans="1:26" x14ac:dyDescent="0.45">
      <c r="A283" s="16">
        <v>104</v>
      </c>
      <c r="B283" s="16">
        <v>12</v>
      </c>
      <c r="C283" s="18" t="s">
        <v>386</v>
      </c>
      <c r="D283" s="18" t="s">
        <v>386</v>
      </c>
      <c r="E283" s="11" t="s">
        <v>30</v>
      </c>
      <c r="F283" s="12">
        <v>1</v>
      </c>
      <c r="G283" s="14">
        <f>+[1]HISTORICOS!N283</f>
        <v>1196270.6000000001</v>
      </c>
      <c r="H283" s="14"/>
      <c r="I283" s="14">
        <v>1029683.2</v>
      </c>
      <c r="J283" s="14"/>
      <c r="K283" s="14"/>
      <c r="L283" s="14"/>
      <c r="M283" s="14"/>
      <c r="N283" s="14"/>
      <c r="O283" s="14"/>
      <c r="P283" s="14"/>
      <c r="Q283" s="13">
        <f t="shared" si="53"/>
        <v>1029683.2</v>
      </c>
      <c r="R283" s="13">
        <f t="shared" si="54"/>
        <v>1196270.6000000001</v>
      </c>
      <c r="S283" s="13">
        <f t="shared" si="55"/>
        <v>1112976.8999999999</v>
      </c>
      <c r="T283" s="13">
        <f t="shared" si="56"/>
        <v>1109855.73</v>
      </c>
      <c r="U283" s="13">
        <f t="shared" si="57"/>
        <v>1106743.31</v>
      </c>
      <c r="V283" s="13">
        <f t="shared" si="58"/>
        <v>1112976.8999999999</v>
      </c>
      <c r="W283" s="20">
        <f t="shared" si="59"/>
        <v>117795.08020023597</v>
      </c>
      <c r="X283" s="21">
        <f t="shared" si="60"/>
        <v>0.1058378482071245</v>
      </c>
      <c r="Y283" s="20">
        <f t="shared" si="52"/>
        <v>1196270.6000000001</v>
      </c>
      <c r="Z283" s="22" t="s">
        <v>1</v>
      </c>
    </row>
    <row r="284" spans="1:26" x14ac:dyDescent="0.45">
      <c r="A284" s="16">
        <v>105</v>
      </c>
      <c r="B284" s="16">
        <v>12</v>
      </c>
      <c r="C284" s="18" t="s">
        <v>387</v>
      </c>
      <c r="D284" s="18" t="s">
        <v>387</v>
      </c>
      <c r="E284" s="11" t="s">
        <v>30</v>
      </c>
      <c r="F284" s="12">
        <v>1</v>
      </c>
      <c r="G284" s="14">
        <f>+[1]HISTORICOS!N284</f>
        <v>1196270.6000000001</v>
      </c>
      <c r="H284" s="14"/>
      <c r="I284" s="14">
        <v>1029683.2</v>
      </c>
      <c r="J284" s="14"/>
      <c r="K284" s="14"/>
      <c r="L284" s="14"/>
      <c r="M284" s="14"/>
      <c r="N284" s="14"/>
      <c r="O284" s="14"/>
      <c r="P284" s="14"/>
      <c r="Q284" s="13">
        <f t="shared" si="53"/>
        <v>1029683.2</v>
      </c>
      <c r="R284" s="13">
        <f t="shared" si="54"/>
        <v>1196270.6000000001</v>
      </c>
      <c r="S284" s="13">
        <f t="shared" si="55"/>
        <v>1112976.8999999999</v>
      </c>
      <c r="T284" s="13">
        <f t="shared" si="56"/>
        <v>1109855.73</v>
      </c>
      <c r="U284" s="13">
        <f t="shared" si="57"/>
        <v>1106743.31</v>
      </c>
      <c r="V284" s="13">
        <f t="shared" si="58"/>
        <v>1112976.8999999999</v>
      </c>
      <c r="W284" s="20">
        <f t="shared" si="59"/>
        <v>117795.08020023597</v>
      </c>
      <c r="X284" s="21">
        <f t="shared" si="60"/>
        <v>0.1058378482071245</v>
      </c>
      <c r="Y284" s="20">
        <f t="shared" si="52"/>
        <v>1196270.6000000001</v>
      </c>
      <c r="Z284" s="22" t="s">
        <v>1</v>
      </c>
    </row>
    <row r="285" spans="1:26" x14ac:dyDescent="0.45">
      <c r="A285" s="16">
        <v>106</v>
      </c>
      <c r="B285" s="16">
        <v>12</v>
      </c>
      <c r="C285" s="18" t="s">
        <v>388</v>
      </c>
      <c r="D285" s="18" t="s">
        <v>388</v>
      </c>
      <c r="E285" s="11" t="s">
        <v>30</v>
      </c>
      <c r="F285" s="12">
        <v>1</v>
      </c>
      <c r="G285" s="14">
        <f>+[1]HISTORICOS!N285</f>
        <v>1196270.6000000001</v>
      </c>
      <c r="H285" s="14"/>
      <c r="I285" s="14">
        <v>1029683.2</v>
      </c>
      <c r="J285" s="14"/>
      <c r="K285" s="14"/>
      <c r="L285" s="14"/>
      <c r="M285" s="14"/>
      <c r="N285" s="14"/>
      <c r="O285" s="14"/>
      <c r="P285" s="14"/>
      <c r="Q285" s="13">
        <f t="shared" si="53"/>
        <v>1029683.2</v>
      </c>
      <c r="R285" s="13">
        <f t="shared" si="54"/>
        <v>1196270.6000000001</v>
      </c>
      <c r="S285" s="13">
        <f t="shared" si="55"/>
        <v>1112976.8999999999</v>
      </c>
      <c r="T285" s="13">
        <f t="shared" si="56"/>
        <v>1109855.73</v>
      </c>
      <c r="U285" s="13">
        <f t="shared" si="57"/>
        <v>1106743.31</v>
      </c>
      <c r="V285" s="13">
        <f t="shared" si="58"/>
        <v>1112976.8999999999</v>
      </c>
      <c r="W285" s="20">
        <f t="shared" si="59"/>
        <v>117795.08020023597</v>
      </c>
      <c r="X285" s="21">
        <f t="shared" si="60"/>
        <v>0.1058378482071245</v>
      </c>
      <c r="Y285" s="20">
        <f t="shared" si="52"/>
        <v>1196270.6000000001</v>
      </c>
      <c r="Z285" s="22" t="s">
        <v>1</v>
      </c>
    </row>
    <row r="286" spans="1:26" x14ac:dyDescent="0.45">
      <c r="A286" s="16">
        <v>107</v>
      </c>
      <c r="B286" s="16">
        <v>12</v>
      </c>
      <c r="C286" s="18" t="s">
        <v>389</v>
      </c>
      <c r="D286" s="18" t="s">
        <v>389</v>
      </c>
      <c r="E286" s="11" t="s">
        <v>30</v>
      </c>
      <c r="F286" s="12">
        <v>1</v>
      </c>
      <c r="G286" s="14">
        <f>+[1]HISTORICOS!N286</f>
        <v>1196270.6000000001</v>
      </c>
      <c r="H286" s="14"/>
      <c r="I286" s="14">
        <v>1029683.2</v>
      </c>
      <c r="J286" s="14"/>
      <c r="K286" s="14"/>
      <c r="L286" s="14"/>
      <c r="M286" s="14"/>
      <c r="N286" s="14"/>
      <c r="O286" s="14"/>
      <c r="P286" s="14"/>
      <c r="Q286" s="13">
        <f t="shared" si="53"/>
        <v>1029683.2</v>
      </c>
      <c r="R286" s="13">
        <f t="shared" si="54"/>
        <v>1196270.6000000001</v>
      </c>
      <c r="S286" s="13">
        <f t="shared" si="55"/>
        <v>1112976.8999999999</v>
      </c>
      <c r="T286" s="13">
        <f t="shared" si="56"/>
        <v>1109855.73</v>
      </c>
      <c r="U286" s="13">
        <f t="shared" si="57"/>
        <v>1106743.31</v>
      </c>
      <c r="V286" s="13">
        <f t="shared" si="58"/>
        <v>1112976.8999999999</v>
      </c>
      <c r="W286" s="20">
        <f t="shared" si="59"/>
        <v>117795.08020023597</v>
      </c>
      <c r="X286" s="21">
        <f t="shared" si="60"/>
        <v>0.1058378482071245</v>
      </c>
      <c r="Y286" s="20">
        <f t="shared" si="52"/>
        <v>1196270.6000000001</v>
      </c>
      <c r="Z286" s="22" t="s">
        <v>1</v>
      </c>
    </row>
    <row r="287" spans="1:26" ht="20.25" x14ac:dyDescent="0.45">
      <c r="A287" s="16">
        <v>108</v>
      </c>
      <c r="B287" s="16">
        <v>12</v>
      </c>
      <c r="C287" s="18" t="s">
        <v>390</v>
      </c>
      <c r="D287" s="18" t="s">
        <v>390</v>
      </c>
      <c r="E287" s="11" t="s">
        <v>30</v>
      </c>
      <c r="F287" s="12">
        <v>1</v>
      </c>
      <c r="G287" s="14">
        <f>+[1]HISTORICOS!N287</f>
        <v>1906556.27</v>
      </c>
      <c r="H287" s="14"/>
      <c r="I287" s="14">
        <v>1812713.9576000001</v>
      </c>
      <c r="J287" s="14"/>
      <c r="K287" s="14"/>
      <c r="L287" s="14"/>
      <c r="M287" s="14"/>
      <c r="N287" s="14"/>
      <c r="O287" s="14"/>
      <c r="P287" s="14"/>
      <c r="Q287" s="13">
        <f t="shared" si="53"/>
        <v>1812713.96</v>
      </c>
      <c r="R287" s="13">
        <f t="shared" si="54"/>
        <v>1906556.27</v>
      </c>
      <c r="S287" s="13">
        <f t="shared" si="55"/>
        <v>1859635.11</v>
      </c>
      <c r="T287" s="13">
        <f t="shared" si="56"/>
        <v>1859043.08</v>
      </c>
      <c r="U287" s="13">
        <f t="shared" si="57"/>
        <v>1858451.23</v>
      </c>
      <c r="V287" s="13">
        <f t="shared" si="58"/>
        <v>1859635.11</v>
      </c>
      <c r="W287" s="20">
        <f t="shared" si="59"/>
        <v>66356.535460266387</v>
      </c>
      <c r="X287" s="21">
        <f t="shared" si="60"/>
        <v>3.5682556810979107E-2</v>
      </c>
      <c r="Y287" s="20">
        <f t="shared" si="52"/>
        <v>1906556.27</v>
      </c>
      <c r="Z287" s="22" t="s">
        <v>1</v>
      </c>
    </row>
    <row r="288" spans="1:26" ht="20.25" x14ac:dyDescent="0.45">
      <c r="A288" s="16">
        <v>109</v>
      </c>
      <c r="B288" s="16">
        <v>12</v>
      </c>
      <c r="C288" s="18" t="s">
        <v>391</v>
      </c>
      <c r="D288" s="18" t="s">
        <v>391</v>
      </c>
      <c r="E288" s="11" t="s">
        <v>30</v>
      </c>
      <c r="F288" s="12">
        <v>1</v>
      </c>
      <c r="G288" s="14">
        <f>+[1]HISTORICOS!N288</f>
        <v>1906556.27</v>
      </c>
      <c r="H288" s="14"/>
      <c r="I288" s="14">
        <v>1812713.9576000001</v>
      </c>
      <c r="J288" s="14"/>
      <c r="K288" s="14"/>
      <c r="L288" s="14"/>
      <c r="M288" s="14"/>
      <c r="N288" s="14"/>
      <c r="O288" s="14"/>
      <c r="P288" s="14"/>
      <c r="Q288" s="13">
        <f t="shared" si="53"/>
        <v>1812713.96</v>
      </c>
      <c r="R288" s="13">
        <f t="shared" si="54"/>
        <v>1906556.27</v>
      </c>
      <c r="S288" s="13">
        <f t="shared" si="55"/>
        <v>1859635.11</v>
      </c>
      <c r="T288" s="13">
        <f t="shared" si="56"/>
        <v>1859043.08</v>
      </c>
      <c r="U288" s="13">
        <f t="shared" si="57"/>
        <v>1858451.23</v>
      </c>
      <c r="V288" s="13">
        <f t="shared" si="58"/>
        <v>1859635.11</v>
      </c>
      <c r="W288" s="20">
        <f t="shared" si="59"/>
        <v>66356.535460266387</v>
      </c>
      <c r="X288" s="21">
        <f t="shared" si="60"/>
        <v>3.5682556810979107E-2</v>
      </c>
      <c r="Y288" s="20">
        <f t="shared" si="52"/>
        <v>1906556.27</v>
      </c>
      <c r="Z288" s="22" t="s">
        <v>1</v>
      </c>
    </row>
    <row r="289" spans="1:26" ht="20.25" x14ac:dyDescent="0.45">
      <c r="A289" s="16">
        <v>110</v>
      </c>
      <c r="B289" s="16">
        <v>12</v>
      </c>
      <c r="C289" s="18" t="s">
        <v>392</v>
      </c>
      <c r="D289" s="18" t="s">
        <v>392</v>
      </c>
      <c r="E289" s="11" t="s">
        <v>30</v>
      </c>
      <c r="F289" s="12">
        <v>1</v>
      </c>
      <c r="G289" s="14">
        <f>+[1]HISTORICOS!N289</f>
        <v>1906556.27</v>
      </c>
      <c r="H289" s="14"/>
      <c r="I289" s="14">
        <v>1812713.9576000001</v>
      </c>
      <c r="J289" s="14"/>
      <c r="K289" s="14"/>
      <c r="L289" s="14"/>
      <c r="M289" s="14"/>
      <c r="N289" s="14"/>
      <c r="O289" s="14"/>
      <c r="P289" s="14"/>
      <c r="Q289" s="13">
        <f t="shared" si="53"/>
        <v>1812713.96</v>
      </c>
      <c r="R289" s="13">
        <f t="shared" si="54"/>
        <v>1906556.27</v>
      </c>
      <c r="S289" s="13">
        <f t="shared" si="55"/>
        <v>1859635.11</v>
      </c>
      <c r="T289" s="13">
        <f t="shared" si="56"/>
        <v>1859043.08</v>
      </c>
      <c r="U289" s="13">
        <f t="shared" si="57"/>
        <v>1858451.23</v>
      </c>
      <c r="V289" s="13">
        <f t="shared" si="58"/>
        <v>1859635.11</v>
      </c>
      <c r="W289" s="20">
        <f t="shared" si="59"/>
        <v>66356.535460266387</v>
      </c>
      <c r="X289" s="21">
        <f t="shared" si="60"/>
        <v>3.5682556810979107E-2</v>
      </c>
      <c r="Y289" s="20">
        <f t="shared" si="52"/>
        <v>1906556.27</v>
      </c>
      <c r="Z289" s="22" t="s">
        <v>1</v>
      </c>
    </row>
    <row r="290" spans="1:26" ht="20.25" x14ac:dyDescent="0.45">
      <c r="A290" s="16">
        <v>111</v>
      </c>
      <c r="B290" s="16">
        <v>12</v>
      </c>
      <c r="C290" s="18" t="s">
        <v>393</v>
      </c>
      <c r="D290" s="18" t="s">
        <v>393</v>
      </c>
      <c r="E290" s="11" t="s">
        <v>30</v>
      </c>
      <c r="F290" s="12">
        <v>1</v>
      </c>
      <c r="G290" s="14">
        <f>+[1]HISTORICOS!N290</f>
        <v>1906556.27</v>
      </c>
      <c r="H290" s="14"/>
      <c r="I290" s="14">
        <v>1812713.9576000001</v>
      </c>
      <c r="J290" s="14"/>
      <c r="K290" s="14"/>
      <c r="L290" s="14"/>
      <c r="M290" s="14"/>
      <c r="N290" s="14"/>
      <c r="O290" s="14"/>
      <c r="P290" s="14"/>
      <c r="Q290" s="13">
        <f t="shared" si="53"/>
        <v>1812713.96</v>
      </c>
      <c r="R290" s="13">
        <f t="shared" si="54"/>
        <v>1906556.27</v>
      </c>
      <c r="S290" s="13">
        <f t="shared" si="55"/>
        <v>1859635.11</v>
      </c>
      <c r="T290" s="13">
        <f t="shared" si="56"/>
        <v>1859043.08</v>
      </c>
      <c r="U290" s="13">
        <f t="shared" si="57"/>
        <v>1858451.23</v>
      </c>
      <c r="V290" s="13">
        <f t="shared" si="58"/>
        <v>1859635.11</v>
      </c>
      <c r="W290" s="20">
        <f t="shared" si="59"/>
        <v>66356.535460266387</v>
      </c>
      <c r="X290" s="21">
        <f t="shared" si="60"/>
        <v>3.5682556810979107E-2</v>
      </c>
      <c r="Y290" s="20">
        <f t="shared" si="52"/>
        <v>1906556.27</v>
      </c>
      <c r="Z290" s="22" t="s">
        <v>1</v>
      </c>
    </row>
    <row r="291" spans="1:26" x14ac:dyDescent="0.45">
      <c r="A291" s="24" t="s">
        <v>394</v>
      </c>
      <c r="B291" s="24"/>
      <c r="C291" s="24"/>
      <c r="D291" s="24"/>
      <c r="E291" s="11"/>
      <c r="F291" s="12"/>
      <c r="G291" s="14"/>
      <c r="H291" s="14"/>
      <c r="I291" s="19"/>
      <c r="J291" s="14"/>
      <c r="K291" s="14"/>
      <c r="L291" s="14"/>
      <c r="M291" s="14"/>
      <c r="N291" s="14"/>
      <c r="O291" s="14"/>
      <c r="P291" s="14"/>
      <c r="Q291" s="13"/>
      <c r="R291" s="13"/>
      <c r="S291" s="13"/>
      <c r="T291" s="13"/>
      <c r="U291" s="13"/>
      <c r="V291" s="13"/>
      <c r="W291" s="13"/>
      <c r="X291" s="21"/>
      <c r="Y291" s="15"/>
      <c r="Z291" s="15"/>
    </row>
    <row r="292" spans="1:26" x14ac:dyDescent="0.45">
      <c r="A292" s="10" t="s">
        <v>24</v>
      </c>
      <c r="B292" s="10" t="s">
        <v>25</v>
      </c>
      <c r="C292" s="10" t="s">
        <v>26</v>
      </c>
      <c r="D292" s="10" t="s">
        <v>27</v>
      </c>
      <c r="E292" s="11"/>
      <c r="F292" s="12"/>
      <c r="G292" s="14"/>
      <c r="H292" s="14"/>
      <c r="I292" s="19"/>
      <c r="J292" s="14"/>
      <c r="K292" s="14"/>
      <c r="L292" s="14"/>
      <c r="M292" s="14"/>
      <c r="N292" s="14"/>
      <c r="O292" s="14"/>
      <c r="P292" s="14"/>
      <c r="Q292" s="13"/>
      <c r="R292" s="13"/>
      <c r="S292" s="13"/>
      <c r="T292" s="13"/>
      <c r="U292" s="13"/>
      <c r="V292" s="13"/>
      <c r="W292" s="13"/>
      <c r="X292" s="21"/>
      <c r="Y292" s="15"/>
      <c r="Z292" s="15"/>
    </row>
    <row r="293" spans="1:26" x14ac:dyDescent="0.45">
      <c r="A293" s="16">
        <v>1</v>
      </c>
      <c r="B293" s="16">
        <v>13</v>
      </c>
      <c r="C293" s="25" t="s">
        <v>395</v>
      </c>
      <c r="D293" s="25" t="s">
        <v>395</v>
      </c>
      <c r="E293" s="11" t="s">
        <v>30</v>
      </c>
      <c r="F293" s="12">
        <v>1</v>
      </c>
      <c r="G293" s="14">
        <f>+[1]HISTORICOS!N293</f>
        <v>158462.84</v>
      </c>
      <c r="H293" s="14"/>
      <c r="I293" s="14">
        <v>137707.39499999999</v>
      </c>
      <c r="J293" s="14"/>
      <c r="K293" s="14"/>
      <c r="L293" s="14"/>
      <c r="M293" s="14"/>
      <c r="N293" s="14"/>
      <c r="O293" s="14"/>
      <c r="P293" s="14"/>
      <c r="Q293" s="13">
        <f t="shared" si="53"/>
        <v>137707.4</v>
      </c>
      <c r="R293" s="13">
        <f t="shared" si="54"/>
        <v>158462.84</v>
      </c>
      <c r="S293" s="13">
        <f t="shared" si="55"/>
        <v>148085.12</v>
      </c>
      <c r="T293" s="13">
        <f t="shared" si="56"/>
        <v>147721.04</v>
      </c>
      <c r="U293" s="13">
        <f t="shared" si="57"/>
        <v>147357.85</v>
      </c>
      <c r="V293" s="13">
        <f t="shared" si="58"/>
        <v>148085.12</v>
      </c>
      <c r="W293" s="20">
        <f t="shared" si="59"/>
        <v>14676.315906044427</v>
      </c>
      <c r="X293" s="21">
        <f t="shared" si="60"/>
        <v>9.9107296574054343E-2</v>
      </c>
      <c r="Y293" s="20">
        <f t="shared" ref="Y293:Y356" si="61">+G293</f>
        <v>158462.84</v>
      </c>
      <c r="Z293" s="22" t="s">
        <v>1</v>
      </c>
    </row>
    <row r="294" spans="1:26" ht="20.25" x14ac:dyDescent="0.45">
      <c r="A294" s="16">
        <v>2</v>
      </c>
      <c r="B294" s="16">
        <v>13</v>
      </c>
      <c r="C294" s="25" t="s">
        <v>396</v>
      </c>
      <c r="D294" s="25" t="s">
        <v>397</v>
      </c>
      <c r="E294" s="11" t="s">
        <v>30</v>
      </c>
      <c r="F294" s="12">
        <v>1</v>
      </c>
      <c r="G294" s="14">
        <f>+[1]HISTORICOS!N294</f>
        <v>135385.14000000001</v>
      </c>
      <c r="H294" s="14"/>
      <c r="I294" s="14">
        <v>112050.4</v>
      </c>
      <c r="J294" s="14"/>
      <c r="K294" s="14"/>
      <c r="L294" s="14"/>
      <c r="M294" s="14"/>
      <c r="N294" s="14"/>
      <c r="O294" s="14"/>
      <c r="P294" s="14"/>
      <c r="Q294" s="13">
        <f t="shared" si="53"/>
        <v>112050.4</v>
      </c>
      <c r="R294" s="13">
        <f t="shared" si="54"/>
        <v>135385.14000000001</v>
      </c>
      <c r="S294" s="13">
        <f t="shared" si="55"/>
        <v>123717.77</v>
      </c>
      <c r="T294" s="13">
        <f t="shared" si="56"/>
        <v>123166.39</v>
      </c>
      <c r="U294" s="13">
        <f t="shared" si="57"/>
        <v>122617.46</v>
      </c>
      <c r="V294" s="13">
        <f t="shared" si="58"/>
        <v>123717.77</v>
      </c>
      <c r="W294" s="20">
        <f t="shared" si="59"/>
        <v>16500.152891224992</v>
      </c>
      <c r="X294" s="21">
        <f t="shared" si="60"/>
        <v>0.13336930411229519</v>
      </c>
      <c r="Y294" s="20">
        <f t="shared" si="61"/>
        <v>135385.14000000001</v>
      </c>
      <c r="Z294" s="22" t="s">
        <v>1</v>
      </c>
    </row>
    <row r="295" spans="1:26" ht="20.25" x14ac:dyDescent="0.45">
      <c r="A295" s="16">
        <v>3</v>
      </c>
      <c r="B295" s="16">
        <v>13</v>
      </c>
      <c r="C295" s="25" t="s">
        <v>398</v>
      </c>
      <c r="D295" s="25" t="s">
        <v>398</v>
      </c>
      <c r="E295" s="11" t="s">
        <v>30</v>
      </c>
      <c r="F295" s="12">
        <v>1</v>
      </c>
      <c r="G295" s="14">
        <f>+[1]HISTORICOS!N295</f>
        <v>610098.25</v>
      </c>
      <c r="H295" s="14"/>
      <c r="I295" s="14">
        <v>504940.79999999999</v>
      </c>
      <c r="J295" s="14"/>
      <c r="K295" s="14"/>
      <c r="L295" s="14"/>
      <c r="M295" s="14"/>
      <c r="N295" s="14"/>
      <c r="O295" s="14"/>
      <c r="P295" s="14"/>
      <c r="Q295" s="13">
        <f t="shared" si="53"/>
        <v>504940.79999999999</v>
      </c>
      <c r="R295" s="13">
        <f t="shared" si="54"/>
        <v>610098.25</v>
      </c>
      <c r="S295" s="13">
        <f t="shared" si="55"/>
        <v>557519.53</v>
      </c>
      <c r="T295" s="13">
        <f t="shared" si="56"/>
        <v>555034.68000000005</v>
      </c>
      <c r="U295" s="13">
        <f t="shared" si="57"/>
        <v>552560.91</v>
      </c>
      <c r="V295" s="13">
        <f t="shared" si="58"/>
        <v>557519.53</v>
      </c>
      <c r="W295" s="20">
        <f t="shared" si="59"/>
        <v>74357.545987285324</v>
      </c>
      <c r="X295" s="21">
        <f t="shared" si="60"/>
        <v>0.13337209189296978</v>
      </c>
      <c r="Y295" s="20">
        <f t="shared" si="61"/>
        <v>610098.25</v>
      </c>
      <c r="Z295" s="22" t="s">
        <v>1</v>
      </c>
    </row>
    <row r="296" spans="1:26" x14ac:dyDescent="0.45">
      <c r="A296" s="16">
        <v>4</v>
      </c>
      <c r="B296" s="16">
        <v>13</v>
      </c>
      <c r="C296" s="25" t="s">
        <v>399</v>
      </c>
      <c r="D296" s="25" t="s">
        <v>399</v>
      </c>
      <c r="E296" s="11" t="s">
        <v>30</v>
      </c>
      <c r="F296" s="12">
        <v>1</v>
      </c>
      <c r="G296" s="14">
        <f>+[1]HISTORICOS!N296</f>
        <v>487695.82</v>
      </c>
      <c r="H296" s="14"/>
      <c r="I296" s="14">
        <v>403636.1</v>
      </c>
      <c r="J296" s="14"/>
      <c r="K296" s="14"/>
      <c r="L296" s="14"/>
      <c r="M296" s="14"/>
      <c r="N296" s="14"/>
      <c r="O296" s="14"/>
      <c r="P296" s="14"/>
      <c r="Q296" s="13">
        <f t="shared" si="53"/>
        <v>403636.1</v>
      </c>
      <c r="R296" s="13">
        <f t="shared" si="54"/>
        <v>487695.82</v>
      </c>
      <c r="S296" s="13">
        <f t="shared" si="55"/>
        <v>445665.96</v>
      </c>
      <c r="T296" s="13">
        <f t="shared" si="56"/>
        <v>443679.66</v>
      </c>
      <c r="U296" s="13">
        <f t="shared" si="57"/>
        <v>441702.21</v>
      </c>
      <c r="V296" s="13">
        <f t="shared" si="58"/>
        <v>445665.96</v>
      </c>
      <c r="W296" s="20">
        <f t="shared" si="59"/>
        <v>59439.198036642476</v>
      </c>
      <c r="X296" s="21">
        <f t="shared" si="60"/>
        <v>0.13337163564532162</v>
      </c>
      <c r="Y296" s="20">
        <f t="shared" si="61"/>
        <v>487695.82</v>
      </c>
      <c r="Z296" s="22" t="s">
        <v>1</v>
      </c>
    </row>
    <row r="297" spans="1:26" x14ac:dyDescent="0.45">
      <c r="A297" s="16">
        <v>5</v>
      </c>
      <c r="B297" s="16">
        <v>13</v>
      </c>
      <c r="C297" s="25" t="s">
        <v>400</v>
      </c>
      <c r="D297" s="25" t="s">
        <v>400</v>
      </c>
      <c r="E297" s="11" t="s">
        <v>30</v>
      </c>
      <c r="F297" s="12">
        <v>1</v>
      </c>
      <c r="G297" s="14">
        <f>+[1]HISTORICOS!N297</f>
        <v>2264574.75</v>
      </c>
      <c r="H297" s="14"/>
      <c r="I297" s="14">
        <v>1874250</v>
      </c>
      <c r="J297" s="14"/>
      <c r="K297" s="14"/>
      <c r="L297" s="14"/>
      <c r="M297" s="14"/>
      <c r="N297" s="14"/>
      <c r="O297" s="14"/>
      <c r="P297" s="14"/>
      <c r="Q297" s="13">
        <f t="shared" si="53"/>
        <v>1874250</v>
      </c>
      <c r="R297" s="13">
        <f t="shared" si="54"/>
        <v>2264574.75</v>
      </c>
      <c r="S297" s="13">
        <f t="shared" si="55"/>
        <v>2069412.38</v>
      </c>
      <c r="T297" s="13">
        <f t="shared" si="56"/>
        <v>2060189.12</v>
      </c>
      <c r="U297" s="13">
        <f t="shared" si="57"/>
        <v>2051006.98</v>
      </c>
      <c r="V297" s="13">
        <f t="shared" si="58"/>
        <v>2069412.38</v>
      </c>
      <c r="W297" s="20">
        <f t="shared" si="59"/>
        <v>276001.27758994384</v>
      </c>
      <c r="X297" s="21">
        <f t="shared" si="60"/>
        <v>0.13337181136895676</v>
      </c>
      <c r="Y297" s="20">
        <f t="shared" si="61"/>
        <v>2264574.75</v>
      </c>
      <c r="Z297" s="22" t="s">
        <v>1</v>
      </c>
    </row>
    <row r="298" spans="1:26" x14ac:dyDescent="0.45">
      <c r="A298" s="16">
        <v>6</v>
      </c>
      <c r="B298" s="16">
        <v>13</v>
      </c>
      <c r="C298" s="25" t="s">
        <v>401</v>
      </c>
      <c r="D298" s="25" t="s">
        <v>401</v>
      </c>
      <c r="E298" s="11" t="s">
        <v>30</v>
      </c>
      <c r="F298" s="12">
        <v>1</v>
      </c>
      <c r="G298" s="14">
        <f>+[1]HISTORICOS!N298</f>
        <v>2264574.75</v>
      </c>
      <c r="H298" s="14"/>
      <c r="I298" s="14">
        <v>1874250</v>
      </c>
      <c r="J298" s="14"/>
      <c r="K298" s="14"/>
      <c r="L298" s="14"/>
      <c r="M298" s="14"/>
      <c r="N298" s="14"/>
      <c r="O298" s="14"/>
      <c r="P298" s="14"/>
      <c r="Q298" s="13">
        <f t="shared" si="53"/>
        <v>1874250</v>
      </c>
      <c r="R298" s="13">
        <f t="shared" si="54"/>
        <v>2264574.75</v>
      </c>
      <c r="S298" s="13">
        <f t="shared" si="55"/>
        <v>2069412.38</v>
      </c>
      <c r="T298" s="13">
        <f t="shared" si="56"/>
        <v>2060189.12</v>
      </c>
      <c r="U298" s="13">
        <f t="shared" si="57"/>
        <v>2051006.98</v>
      </c>
      <c r="V298" s="13">
        <f t="shared" si="58"/>
        <v>2069412.38</v>
      </c>
      <c r="W298" s="20">
        <f t="shared" si="59"/>
        <v>276001.27758994384</v>
      </c>
      <c r="X298" s="21">
        <f t="shared" si="60"/>
        <v>0.13337181136895676</v>
      </c>
      <c r="Y298" s="20">
        <f t="shared" si="61"/>
        <v>2264574.75</v>
      </c>
      <c r="Z298" s="22" t="s">
        <v>1</v>
      </c>
    </row>
    <row r="299" spans="1:26" x14ac:dyDescent="0.45">
      <c r="A299" s="16">
        <v>7</v>
      </c>
      <c r="B299" s="16">
        <v>13</v>
      </c>
      <c r="C299" s="25" t="s">
        <v>402</v>
      </c>
      <c r="D299" s="25" t="s">
        <v>402</v>
      </c>
      <c r="E299" s="11" t="s">
        <v>30</v>
      </c>
      <c r="F299" s="12">
        <v>1</v>
      </c>
      <c r="G299" s="14">
        <f>+[1]HISTORICOS!N299</f>
        <v>2264574.75</v>
      </c>
      <c r="H299" s="14"/>
      <c r="I299" s="14">
        <v>1874250</v>
      </c>
      <c r="J299" s="14"/>
      <c r="K299" s="14"/>
      <c r="L299" s="14"/>
      <c r="M299" s="14"/>
      <c r="N299" s="14"/>
      <c r="O299" s="14"/>
      <c r="P299" s="14"/>
      <c r="Q299" s="13">
        <f t="shared" si="53"/>
        <v>1874250</v>
      </c>
      <c r="R299" s="13">
        <f t="shared" si="54"/>
        <v>2264574.75</v>
      </c>
      <c r="S299" s="13">
        <f t="shared" si="55"/>
        <v>2069412.38</v>
      </c>
      <c r="T299" s="13">
        <f t="shared" si="56"/>
        <v>2060189.12</v>
      </c>
      <c r="U299" s="13">
        <f t="shared" si="57"/>
        <v>2051006.98</v>
      </c>
      <c r="V299" s="13">
        <f t="shared" si="58"/>
        <v>2069412.38</v>
      </c>
      <c r="W299" s="20">
        <f t="shared" si="59"/>
        <v>276001.27758994384</v>
      </c>
      <c r="X299" s="21">
        <f t="shared" si="60"/>
        <v>0.13337181136895676</v>
      </c>
      <c r="Y299" s="20">
        <f t="shared" si="61"/>
        <v>2264574.75</v>
      </c>
      <c r="Z299" s="22" t="s">
        <v>1</v>
      </c>
    </row>
    <row r="300" spans="1:26" x14ac:dyDescent="0.45">
      <c r="A300" s="16">
        <v>8</v>
      </c>
      <c r="B300" s="16">
        <v>13</v>
      </c>
      <c r="C300" s="25" t="s">
        <v>403</v>
      </c>
      <c r="D300" s="25" t="s">
        <v>403</v>
      </c>
      <c r="E300" s="11" t="s">
        <v>30</v>
      </c>
      <c r="F300" s="12">
        <v>1</v>
      </c>
      <c r="G300" s="14">
        <f>+[1]HISTORICOS!N300</f>
        <v>487695.82</v>
      </c>
      <c r="H300" s="14"/>
      <c r="I300" s="14">
        <v>403636.1</v>
      </c>
      <c r="J300" s="14"/>
      <c r="K300" s="14"/>
      <c r="L300" s="14"/>
      <c r="M300" s="14"/>
      <c r="N300" s="14"/>
      <c r="O300" s="14"/>
      <c r="P300" s="14"/>
      <c r="Q300" s="13">
        <f t="shared" si="53"/>
        <v>403636.1</v>
      </c>
      <c r="R300" s="13">
        <f t="shared" si="54"/>
        <v>487695.82</v>
      </c>
      <c r="S300" s="13">
        <f t="shared" si="55"/>
        <v>445665.96</v>
      </c>
      <c r="T300" s="13">
        <f t="shared" si="56"/>
        <v>443679.66</v>
      </c>
      <c r="U300" s="13">
        <f t="shared" si="57"/>
        <v>441702.21</v>
      </c>
      <c r="V300" s="13">
        <f t="shared" si="58"/>
        <v>445665.96</v>
      </c>
      <c r="W300" s="20">
        <f t="shared" si="59"/>
        <v>59439.198036642476</v>
      </c>
      <c r="X300" s="21">
        <f t="shared" si="60"/>
        <v>0.13337163564532162</v>
      </c>
      <c r="Y300" s="20">
        <f t="shared" si="61"/>
        <v>487695.82</v>
      </c>
      <c r="Z300" s="22" t="s">
        <v>1</v>
      </c>
    </row>
    <row r="301" spans="1:26" x14ac:dyDescent="0.45">
      <c r="A301" s="16">
        <v>9</v>
      </c>
      <c r="B301" s="16">
        <v>13</v>
      </c>
      <c r="C301" s="25" t="s">
        <v>404</v>
      </c>
      <c r="D301" s="25" t="s">
        <v>404</v>
      </c>
      <c r="E301" s="11" t="s">
        <v>30</v>
      </c>
      <c r="F301" s="12">
        <v>1</v>
      </c>
      <c r="G301" s="14">
        <f>+[1]HISTORICOS!N301</f>
        <v>487695.82</v>
      </c>
      <c r="H301" s="14"/>
      <c r="I301" s="14">
        <v>403636.1</v>
      </c>
      <c r="J301" s="14"/>
      <c r="K301" s="14"/>
      <c r="L301" s="14"/>
      <c r="M301" s="14"/>
      <c r="N301" s="14"/>
      <c r="O301" s="14"/>
      <c r="P301" s="14"/>
      <c r="Q301" s="13">
        <f t="shared" si="53"/>
        <v>403636.1</v>
      </c>
      <c r="R301" s="13">
        <f t="shared" si="54"/>
        <v>487695.82</v>
      </c>
      <c r="S301" s="13">
        <f t="shared" si="55"/>
        <v>445665.96</v>
      </c>
      <c r="T301" s="13">
        <f t="shared" si="56"/>
        <v>443679.66</v>
      </c>
      <c r="U301" s="13">
        <f t="shared" si="57"/>
        <v>441702.21</v>
      </c>
      <c r="V301" s="13">
        <f t="shared" si="58"/>
        <v>445665.96</v>
      </c>
      <c r="W301" s="20">
        <f t="shared" si="59"/>
        <v>59439.198036642476</v>
      </c>
      <c r="X301" s="21">
        <f t="shared" si="60"/>
        <v>0.13337163564532162</v>
      </c>
      <c r="Y301" s="20">
        <f t="shared" si="61"/>
        <v>487695.82</v>
      </c>
      <c r="Z301" s="22" t="s">
        <v>1</v>
      </c>
    </row>
    <row r="302" spans="1:26" x14ac:dyDescent="0.45">
      <c r="A302" s="16">
        <v>10</v>
      </c>
      <c r="B302" s="16">
        <v>13</v>
      </c>
      <c r="C302" s="25" t="s">
        <v>405</v>
      </c>
      <c r="D302" s="25" t="s">
        <v>405</v>
      </c>
      <c r="E302" s="11" t="s">
        <v>30</v>
      </c>
      <c r="F302" s="12">
        <v>1</v>
      </c>
      <c r="G302" s="14">
        <f>+[1]HISTORICOS!N302</f>
        <v>561543.25</v>
      </c>
      <c r="H302" s="14"/>
      <c r="I302" s="14">
        <v>464754.5</v>
      </c>
      <c r="J302" s="14"/>
      <c r="K302" s="14"/>
      <c r="L302" s="14"/>
      <c r="M302" s="14"/>
      <c r="N302" s="14"/>
      <c r="O302" s="14"/>
      <c r="P302" s="14"/>
      <c r="Q302" s="13">
        <f t="shared" si="53"/>
        <v>464754.5</v>
      </c>
      <c r="R302" s="13">
        <f t="shared" si="54"/>
        <v>561543.25</v>
      </c>
      <c r="S302" s="13">
        <f t="shared" si="55"/>
        <v>513148.88</v>
      </c>
      <c r="T302" s="13">
        <f t="shared" si="56"/>
        <v>510861.77</v>
      </c>
      <c r="U302" s="13">
        <f t="shared" si="57"/>
        <v>508584.87</v>
      </c>
      <c r="V302" s="13">
        <f t="shared" si="58"/>
        <v>513148.88</v>
      </c>
      <c r="W302" s="20">
        <f t="shared" si="59"/>
        <v>68439.981467569451</v>
      </c>
      <c r="X302" s="21">
        <f t="shared" si="60"/>
        <v>0.1333725632755341</v>
      </c>
      <c r="Y302" s="20">
        <f t="shared" si="61"/>
        <v>561543.25</v>
      </c>
      <c r="Z302" s="22" t="s">
        <v>1</v>
      </c>
    </row>
    <row r="303" spans="1:26" ht="20.25" x14ac:dyDescent="0.45">
      <c r="A303" s="16">
        <v>11</v>
      </c>
      <c r="B303" s="16">
        <v>13</v>
      </c>
      <c r="C303" s="25" t="s">
        <v>406</v>
      </c>
      <c r="D303" s="25" t="s">
        <v>406</v>
      </c>
      <c r="E303" s="11" t="s">
        <v>30</v>
      </c>
      <c r="F303" s="12">
        <v>1</v>
      </c>
      <c r="G303" s="14">
        <f>+[1]HISTORICOS!N303</f>
        <v>1977728.62</v>
      </c>
      <c r="H303" s="14"/>
      <c r="I303" s="14">
        <v>1636845</v>
      </c>
      <c r="J303" s="14"/>
      <c r="K303" s="14"/>
      <c r="L303" s="14"/>
      <c r="M303" s="14"/>
      <c r="N303" s="14"/>
      <c r="O303" s="14"/>
      <c r="P303" s="14"/>
      <c r="Q303" s="13">
        <f t="shared" si="53"/>
        <v>1636845</v>
      </c>
      <c r="R303" s="13">
        <f t="shared" si="54"/>
        <v>1977728.62</v>
      </c>
      <c r="S303" s="13">
        <f t="shared" si="55"/>
        <v>1807286.81</v>
      </c>
      <c r="T303" s="13">
        <f t="shared" si="56"/>
        <v>1799231.84</v>
      </c>
      <c r="U303" s="13">
        <f t="shared" si="57"/>
        <v>1791212.76</v>
      </c>
      <c r="V303" s="13">
        <f t="shared" si="58"/>
        <v>1807286.81</v>
      </c>
      <c r="W303" s="20">
        <f t="shared" si="59"/>
        <v>241041.11929741828</v>
      </c>
      <c r="X303" s="21">
        <f t="shared" si="60"/>
        <v>0.13337181346297672</v>
      </c>
      <c r="Y303" s="20">
        <f t="shared" si="61"/>
        <v>1977728.62</v>
      </c>
      <c r="Z303" s="22" t="s">
        <v>1</v>
      </c>
    </row>
    <row r="304" spans="1:26" x14ac:dyDescent="0.45">
      <c r="A304" s="16">
        <v>12</v>
      </c>
      <c r="B304" s="16">
        <v>13</v>
      </c>
      <c r="C304" s="25" t="s">
        <v>407</v>
      </c>
      <c r="D304" s="25" t="s">
        <v>407</v>
      </c>
      <c r="E304" s="11" t="s">
        <v>30</v>
      </c>
      <c r="F304" s="12">
        <v>1</v>
      </c>
      <c r="G304" s="14">
        <f>+[1]HISTORICOS!N304</f>
        <v>523080.82</v>
      </c>
      <c r="H304" s="14"/>
      <c r="I304" s="14">
        <v>432922</v>
      </c>
      <c r="J304" s="14"/>
      <c r="K304" s="14"/>
      <c r="L304" s="14"/>
      <c r="M304" s="14"/>
      <c r="N304" s="14"/>
      <c r="O304" s="14"/>
      <c r="P304" s="14"/>
      <c r="Q304" s="13">
        <f t="shared" si="53"/>
        <v>432922</v>
      </c>
      <c r="R304" s="13">
        <f t="shared" si="54"/>
        <v>523080.82</v>
      </c>
      <c r="S304" s="13">
        <f t="shared" si="55"/>
        <v>478001.41</v>
      </c>
      <c r="T304" s="13">
        <f t="shared" si="56"/>
        <v>475870.99</v>
      </c>
      <c r="U304" s="13">
        <f t="shared" si="57"/>
        <v>473750.06</v>
      </c>
      <c r="V304" s="13">
        <f t="shared" si="58"/>
        <v>478001.41</v>
      </c>
      <c r="W304" s="20">
        <f t="shared" si="59"/>
        <v>63751.913005777329</v>
      </c>
      <c r="X304" s="21">
        <f t="shared" si="60"/>
        <v>0.13337180952202071</v>
      </c>
      <c r="Y304" s="20">
        <f t="shared" si="61"/>
        <v>523080.82</v>
      </c>
      <c r="Z304" s="22" t="s">
        <v>1</v>
      </c>
    </row>
    <row r="305" spans="1:26" ht="33.4" customHeight="1" x14ac:dyDescent="0.45">
      <c r="A305" s="16">
        <v>13</v>
      </c>
      <c r="B305" s="16">
        <v>13</v>
      </c>
      <c r="C305" s="25" t="s">
        <v>408</v>
      </c>
      <c r="D305" s="25" t="s">
        <v>409</v>
      </c>
      <c r="E305" s="11" t="s">
        <v>30</v>
      </c>
      <c r="F305" s="12">
        <v>1</v>
      </c>
      <c r="G305" s="14">
        <f>+[1]HISTORICOS!N305</f>
        <v>475388.52</v>
      </c>
      <c r="H305" s="14"/>
      <c r="I305" s="14">
        <v>393449.7</v>
      </c>
      <c r="J305" s="14"/>
      <c r="K305" s="14"/>
      <c r="L305" s="14"/>
      <c r="M305" s="14"/>
      <c r="N305" s="14"/>
      <c r="O305" s="14"/>
      <c r="P305" s="14"/>
      <c r="Q305" s="13">
        <f t="shared" si="53"/>
        <v>393449.7</v>
      </c>
      <c r="R305" s="13">
        <f t="shared" si="54"/>
        <v>475388.52</v>
      </c>
      <c r="S305" s="13">
        <f t="shared" si="55"/>
        <v>434419.11</v>
      </c>
      <c r="T305" s="13">
        <f t="shared" si="56"/>
        <v>432482.91</v>
      </c>
      <c r="U305" s="13">
        <f t="shared" si="57"/>
        <v>430555.35</v>
      </c>
      <c r="V305" s="13">
        <f t="shared" si="58"/>
        <v>434419.11</v>
      </c>
      <c r="W305" s="20">
        <f t="shared" si="59"/>
        <v>57939.495264423909</v>
      </c>
      <c r="X305" s="21">
        <f t="shared" si="60"/>
        <v>0.13337234465680828</v>
      </c>
      <c r="Y305" s="20">
        <f t="shared" si="61"/>
        <v>475388.52</v>
      </c>
      <c r="Z305" s="22" t="s">
        <v>1</v>
      </c>
    </row>
    <row r="306" spans="1:26" ht="20.25" x14ac:dyDescent="0.45">
      <c r="A306" s="16">
        <v>14</v>
      </c>
      <c r="B306" s="16">
        <v>13</v>
      </c>
      <c r="C306" s="25" t="s">
        <v>410</v>
      </c>
      <c r="D306" s="25" t="s">
        <v>411</v>
      </c>
      <c r="E306" s="11" t="s">
        <v>30</v>
      </c>
      <c r="F306" s="12">
        <v>1</v>
      </c>
      <c r="G306" s="14">
        <f>+[1]HISTORICOS!N306</f>
        <v>769236.51</v>
      </c>
      <c r="H306" s="14"/>
      <c r="I306" s="14">
        <v>636650</v>
      </c>
      <c r="J306" s="14"/>
      <c r="K306" s="14"/>
      <c r="L306" s="14"/>
      <c r="M306" s="14"/>
      <c r="N306" s="14"/>
      <c r="O306" s="14"/>
      <c r="P306" s="14"/>
      <c r="Q306" s="13">
        <f t="shared" si="53"/>
        <v>636650</v>
      </c>
      <c r="R306" s="13">
        <f t="shared" si="54"/>
        <v>769236.51</v>
      </c>
      <c r="S306" s="13">
        <f t="shared" si="55"/>
        <v>702943.26</v>
      </c>
      <c r="T306" s="13">
        <f t="shared" si="56"/>
        <v>699810.28</v>
      </c>
      <c r="U306" s="13">
        <f t="shared" si="57"/>
        <v>696691.26</v>
      </c>
      <c r="V306" s="13">
        <f t="shared" si="58"/>
        <v>702943.26</v>
      </c>
      <c r="W306" s="20">
        <f t="shared" si="59"/>
        <v>93752.820314858007</v>
      </c>
      <c r="X306" s="21">
        <f t="shared" si="60"/>
        <v>0.13337181768391662</v>
      </c>
      <c r="Y306" s="20">
        <f t="shared" si="61"/>
        <v>769236.51</v>
      </c>
      <c r="Z306" s="22" t="s">
        <v>1</v>
      </c>
    </row>
    <row r="307" spans="1:26" x14ac:dyDescent="0.45">
      <c r="A307" s="16">
        <v>15</v>
      </c>
      <c r="B307" s="16">
        <v>13</v>
      </c>
      <c r="C307" s="25" t="s">
        <v>412</v>
      </c>
      <c r="D307" s="25" t="s">
        <v>412</v>
      </c>
      <c r="E307" s="11" t="s">
        <v>30</v>
      </c>
      <c r="F307" s="12">
        <v>1</v>
      </c>
      <c r="G307" s="14">
        <f>+[1]HISTORICOS!N307</f>
        <v>1241130.75</v>
      </c>
      <c r="H307" s="14"/>
      <c r="I307" s="14">
        <v>1027208</v>
      </c>
      <c r="J307" s="14"/>
      <c r="K307" s="14"/>
      <c r="L307" s="14"/>
      <c r="M307" s="14"/>
      <c r="N307" s="14"/>
      <c r="O307" s="14"/>
      <c r="P307" s="14"/>
      <c r="Q307" s="13">
        <f t="shared" si="53"/>
        <v>1027208</v>
      </c>
      <c r="R307" s="13">
        <f t="shared" si="54"/>
        <v>1241130.75</v>
      </c>
      <c r="S307" s="13">
        <f t="shared" si="55"/>
        <v>1134169.3799999999</v>
      </c>
      <c r="T307" s="13">
        <f t="shared" si="56"/>
        <v>1129114.45</v>
      </c>
      <c r="U307" s="13">
        <f t="shared" si="57"/>
        <v>1124082.05</v>
      </c>
      <c r="V307" s="13">
        <f t="shared" si="58"/>
        <v>1134169.3799999999</v>
      </c>
      <c r="W307" s="20">
        <f t="shared" si="59"/>
        <v>151266.22717507451</v>
      </c>
      <c r="X307" s="21">
        <f t="shared" si="60"/>
        <v>0.13337181363075992</v>
      </c>
      <c r="Y307" s="20">
        <f t="shared" si="61"/>
        <v>1241130.75</v>
      </c>
      <c r="Z307" s="22" t="s">
        <v>1</v>
      </c>
    </row>
    <row r="308" spans="1:26" ht="20.25" x14ac:dyDescent="0.45">
      <c r="A308" s="16">
        <v>16</v>
      </c>
      <c r="B308" s="16">
        <v>13</v>
      </c>
      <c r="C308" s="25" t="s">
        <v>413</v>
      </c>
      <c r="D308" s="25" t="s">
        <v>413</v>
      </c>
      <c r="E308" s="11" t="s">
        <v>30</v>
      </c>
      <c r="F308" s="12">
        <v>1</v>
      </c>
      <c r="G308" s="14">
        <f>+[1]HISTORICOS!N308</f>
        <v>415704.28</v>
      </c>
      <c r="H308" s="14"/>
      <c r="I308" s="14">
        <v>344052.8</v>
      </c>
      <c r="J308" s="14"/>
      <c r="K308" s="14"/>
      <c r="L308" s="14"/>
      <c r="M308" s="14"/>
      <c r="N308" s="14"/>
      <c r="O308" s="14"/>
      <c r="P308" s="14"/>
      <c r="Q308" s="13">
        <f t="shared" si="53"/>
        <v>344052.8</v>
      </c>
      <c r="R308" s="13">
        <f t="shared" si="54"/>
        <v>415704.28</v>
      </c>
      <c r="S308" s="13">
        <f t="shared" si="55"/>
        <v>379878.54</v>
      </c>
      <c r="T308" s="13">
        <f t="shared" si="56"/>
        <v>378185.43</v>
      </c>
      <c r="U308" s="13">
        <f t="shared" si="57"/>
        <v>376499.87</v>
      </c>
      <c r="V308" s="13">
        <f t="shared" si="58"/>
        <v>379878.54</v>
      </c>
      <c r="W308" s="20">
        <f t="shared" si="59"/>
        <v>50665.247390052318</v>
      </c>
      <c r="X308" s="21">
        <f t="shared" si="60"/>
        <v>0.13337222837081641</v>
      </c>
      <c r="Y308" s="20">
        <f t="shared" si="61"/>
        <v>415704.28</v>
      </c>
      <c r="Z308" s="22" t="s">
        <v>1</v>
      </c>
    </row>
    <row r="309" spans="1:26" ht="20.25" x14ac:dyDescent="0.45">
      <c r="A309" s="16">
        <v>17</v>
      </c>
      <c r="B309" s="16">
        <v>13</v>
      </c>
      <c r="C309" s="25" t="s">
        <v>414</v>
      </c>
      <c r="D309" s="25" t="s">
        <v>414</v>
      </c>
      <c r="E309" s="11" t="s">
        <v>30</v>
      </c>
      <c r="F309" s="12">
        <v>1</v>
      </c>
      <c r="G309" s="14">
        <f>+[1]HISTORICOS!N309</f>
        <v>568228.54</v>
      </c>
      <c r="H309" s="14"/>
      <c r="I309" s="14">
        <v>470288</v>
      </c>
      <c r="J309" s="14"/>
      <c r="K309" s="14"/>
      <c r="L309" s="14"/>
      <c r="M309" s="14"/>
      <c r="N309" s="14"/>
      <c r="O309" s="14"/>
      <c r="P309" s="14"/>
      <c r="Q309" s="13">
        <f t="shared" si="53"/>
        <v>470288</v>
      </c>
      <c r="R309" s="13">
        <f t="shared" si="54"/>
        <v>568228.54</v>
      </c>
      <c r="S309" s="13">
        <f t="shared" si="55"/>
        <v>519258.27</v>
      </c>
      <c r="T309" s="13">
        <f t="shared" si="56"/>
        <v>516943.97</v>
      </c>
      <c r="U309" s="13">
        <f t="shared" si="57"/>
        <v>514639.98</v>
      </c>
      <c r="V309" s="13">
        <f t="shared" si="58"/>
        <v>519258.27</v>
      </c>
      <c r="W309" s="20">
        <f t="shared" si="59"/>
        <v>69254.419987072339</v>
      </c>
      <c r="X309" s="21">
        <f t="shared" si="60"/>
        <v>0.13337181897376876</v>
      </c>
      <c r="Y309" s="20">
        <f t="shared" si="61"/>
        <v>568228.54</v>
      </c>
      <c r="Z309" s="22" t="s">
        <v>1</v>
      </c>
    </row>
    <row r="310" spans="1:26" ht="30.4" x14ac:dyDescent="0.45">
      <c r="A310" s="16">
        <v>18</v>
      </c>
      <c r="B310" s="16">
        <v>13</v>
      </c>
      <c r="C310" s="25" t="s">
        <v>415</v>
      </c>
      <c r="D310" s="25" t="s">
        <v>416</v>
      </c>
      <c r="E310" s="11" t="s">
        <v>30</v>
      </c>
      <c r="F310" s="12">
        <v>1</v>
      </c>
      <c r="G310" s="14">
        <f>+[1]HISTORICOS!N310</f>
        <v>120000.42</v>
      </c>
      <c r="H310" s="14"/>
      <c r="I310" s="14">
        <v>99317.4</v>
      </c>
      <c r="J310" s="14"/>
      <c r="K310" s="14"/>
      <c r="L310" s="14"/>
      <c r="M310" s="14"/>
      <c r="N310" s="14"/>
      <c r="O310" s="14"/>
      <c r="P310" s="14"/>
      <c r="Q310" s="13">
        <f t="shared" si="53"/>
        <v>99317.4</v>
      </c>
      <c r="R310" s="13">
        <f t="shared" si="54"/>
        <v>120000.42</v>
      </c>
      <c r="S310" s="13">
        <f t="shared" si="55"/>
        <v>109658.91</v>
      </c>
      <c r="T310" s="13">
        <f t="shared" si="56"/>
        <v>109170.19</v>
      </c>
      <c r="U310" s="13">
        <f t="shared" si="57"/>
        <v>108683.64</v>
      </c>
      <c r="V310" s="13">
        <f t="shared" si="58"/>
        <v>109658.91</v>
      </c>
      <c r="W310" s="20">
        <f t="shared" si="59"/>
        <v>14625.103697416989</v>
      </c>
      <c r="X310" s="21">
        <f t="shared" si="60"/>
        <v>0.13336904130651114</v>
      </c>
      <c r="Y310" s="20">
        <f t="shared" si="61"/>
        <v>120000.42</v>
      </c>
      <c r="Z310" s="22" t="s">
        <v>1</v>
      </c>
    </row>
    <row r="311" spans="1:26" ht="20.25" x14ac:dyDescent="0.45">
      <c r="A311" s="16">
        <v>19</v>
      </c>
      <c r="B311" s="16">
        <v>13</v>
      </c>
      <c r="C311" s="25" t="s">
        <v>417</v>
      </c>
      <c r="D311" s="25" t="s">
        <v>418</v>
      </c>
      <c r="E311" s="11" t="s">
        <v>30</v>
      </c>
      <c r="F311" s="12">
        <v>1</v>
      </c>
      <c r="G311" s="14">
        <f>+[1]HISTORICOS!N311</f>
        <v>653851.63</v>
      </c>
      <c r="H311" s="14"/>
      <c r="I311" s="14">
        <v>541152.5</v>
      </c>
      <c r="J311" s="14"/>
      <c r="K311" s="14"/>
      <c r="L311" s="14"/>
      <c r="M311" s="14"/>
      <c r="N311" s="14"/>
      <c r="O311" s="14"/>
      <c r="P311" s="14"/>
      <c r="Q311" s="13">
        <f t="shared" si="53"/>
        <v>541152.5</v>
      </c>
      <c r="R311" s="13">
        <f t="shared" si="54"/>
        <v>653851.63</v>
      </c>
      <c r="S311" s="13">
        <f t="shared" si="55"/>
        <v>597502.06999999995</v>
      </c>
      <c r="T311" s="13">
        <f t="shared" si="56"/>
        <v>594839.01</v>
      </c>
      <c r="U311" s="13">
        <f t="shared" si="57"/>
        <v>592187.81999999995</v>
      </c>
      <c r="V311" s="13">
        <f t="shared" si="58"/>
        <v>597502.06999999995</v>
      </c>
      <c r="W311" s="20">
        <f t="shared" si="59"/>
        <v>79690.319056824272</v>
      </c>
      <c r="X311" s="21">
        <f t="shared" si="60"/>
        <v>0.13337245686332816</v>
      </c>
      <c r="Y311" s="20">
        <f t="shared" si="61"/>
        <v>653851.63</v>
      </c>
      <c r="Z311" s="22" t="s">
        <v>1</v>
      </c>
    </row>
    <row r="312" spans="1:26" x14ac:dyDescent="0.45">
      <c r="A312" s="16">
        <v>20</v>
      </c>
      <c r="B312" s="16">
        <v>13</v>
      </c>
      <c r="C312" s="25" t="s">
        <v>419</v>
      </c>
      <c r="D312" s="25" t="s">
        <v>419</v>
      </c>
      <c r="E312" s="11" t="s">
        <v>30</v>
      </c>
      <c r="F312" s="12">
        <v>1</v>
      </c>
      <c r="G312" s="14">
        <f>+[1]HISTORICOS!N312</f>
        <v>1049253.57</v>
      </c>
      <c r="H312" s="14"/>
      <c r="I312" s="14">
        <v>868402.5</v>
      </c>
      <c r="J312" s="14"/>
      <c r="K312" s="14"/>
      <c r="L312" s="14"/>
      <c r="M312" s="14"/>
      <c r="N312" s="14"/>
      <c r="O312" s="14"/>
      <c r="P312" s="14"/>
      <c r="Q312" s="13">
        <f t="shared" si="53"/>
        <v>868402.5</v>
      </c>
      <c r="R312" s="13">
        <f t="shared" si="54"/>
        <v>1049253.57</v>
      </c>
      <c r="S312" s="13">
        <f t="shared" si="55"/>
        <v>958828.04</v>
      </c>
      <c r="T312" s="13">
        <f t="shared" si="56"/>
        <v>954554.57</v>
      </c>
      <c r="U312" s="13">
        <f t="shared" si="57"/>
        <v>950300.15</v>
      </c>
      <c r="V312" s="13">
        <f t="shared" si="58"/>
        <v>958828.04</v>
      </c>
      <c r="W312" s="20">
        <f t="shared" si="59"/>
        <v>127881.01798184303</v>
      </c>
      <c r="X312" s="21">
        <f t="shared" si="60"/>
        <v>0.13337221341779182</v>
      </c>
      <c r="Y312" s="20">
        <f t="shared" si="61"/>
        <v>1049253.57</v>
      </c>
      <c r="Z312" s="22" t="s">
        <v>1</v>
      </c>
    </row>
    <row r="313" spans="1:26" x14ac:dyDescent="0.45">
      <c r="A313" s="16">
        <v>21</v>
      </c>
      <c r="B313" s="16">
        <v>13</v>
      </c>
      <c r="C313" s="25" t="s">
        <v>420</v>
      </c>
      <c r="D313" s="25" t="s">
        <v>420</v>
      </c>
      <c r="E313" s="11" t="s">
        <v>30</v>
      </c>
      <c r="F313" s="12">
        <v>1</v>
      </c>
      <c r="G313" s="14">
        <f>+[1]HISTORICOS!N313</f>
        <v>617474.66</v>
      </c>
      <c r="H313" s="14"/>
      <c r="I313" s="14">
        <v>511045.5</v>
      </c>
      <c r="J313" s="14"/>
      <c r="K313" s="14"/>
      <c r="L313" s="14"/>
      <c r="M313" s="14"/>
      <c r="N313" s="14"/>
      <c r="O313" s="14"/>
      <c r="P313" s="14"/>
      <c r="Q313" s="13">
        <f t="shared" si="53"/>
        <v>511045.5</v>
      </c>
      <c r="R313" s="13">
        <f t="shared" si="54"/>
        <v>617474.66</v>
      </c>
      <c r="S313" s="13">
        <f t="shared" si="55"/>
        <v>564260.07999999996</v>
      </c>
      <c r="T313" s="13">
        <f t="shared" si="56"/>
        <v>561745.18000000005</v>
      </c>
      <c r="U313" s="13">
        <f t="shared" si="57"/>
        <v>559241.49</v>
      </c>
      <c r="V313" s="13">
        <f t="shared" si="58"/>
        <v>564260.07999999996</v>
      </c>
      <c r="W313" s="20">
        <f t="shared" si="59"/>
        <v>75256.780751988073</v>
      </c>
      <c r="X313" s="21">
        <f t="shared" si="60"/>
        <v>0.13337250572818846</v>
      </c>
      <c r="Y313" s="20">
        <f t="shared" si="61"/>
        <v>617474.66</v>
      </c>
      <c r="Z313" s="22" t="s">
        <v>1</v>
      </c>
    </row>
    <row r="314" spans="1:26" ht="20.25" x14ac:dyDescent="0.45">
      <c r="A314" s="16">
        <v>22</v>
      </c>
      <c r="B314" s="16">
        <v>13</v>
      </c>
      <c r="C314" s="25" t="s">
        <v>421</v>
      </c>
      <c r="D314" s="25" t="s">
        <v>421</v>
      </c>
      <c r="E314" s="11" t="s">
        <v>30</v>
      </c>
      <c r="F314" s="12">
        <v>1</v>
      </c>
      <c r="G314" s="14">
        <f>+[1]HISTORICOS!N314</f>
        <v>988864.91</v>
      </c>
      <c r="H314" s="14"/>
      <c r="I314" s="14">
        <v>818422.5</v>
      </c>
      <c r="J314" s="14"/>
      <c r="K314" s="14"/>
      <c r="L314" s="14"/>
      <c r="M314" s="14"/>
      <c r="N314" s="14"/>
      <c r="O314" s="14"/>
      <c r="P314" s="14"/>
      <c r="Q314" s="13">
        <f t="shared" si="53"/>
        <v>818422.5</v>
      </c>
      <c r="R314" s="13">
        <f t="shared" si="54"/>
        <v>988864.91</v>
      </c>
      <c r="S314" s="13">
        <f t="shared" si="55"/>
        <v>903643.71</v>
      </c>
      <c r="T314" s="13">
        <f t="shared" si="56"/>
        <v>899616.19</v>
      </c>
      <c r="U314" s="13">
        <f t="shared" si="57"/>
        <v>895606.63</v>
      </c>
      <c r="V314" s="13">
        <f t="shared" si="58"/>
        <v>903643.71</v>
      </c>
      <c r="W314" s="20">
        <f t="shared" si="59"/>
        <v>120520.98391277784</v>
      </c>
      <c r="X314" s="21">
        <f t="shared" si="60"/>
        <v>0.13337223795070499</v>
      </c>
      <c r="Y314" s="20">
        <f t="shared" si="61"/>
        <v>988864.91</v>
      </c>
      <c r="Z314" s="22" t="s">
        <v>1</v>
      </c>
    </row>
    <row r="315" spans="1:26" ht="60.75" x14ac:dyDescent="0.45">
      <c r="A315" s="16">
        <v>23</v>
      </c>
      <c r="B315" s="16">
        <v>13</v>
      </c>
      <c r="C315" s="25" t="s">
        <v>422</v>
      </c>
      <c r="D315" s="25" t="s">
        <v>423</v>
      </c>
      <c r="E315" s="11" t="s">
        <v>30</v>
      </c>
      <c r="F315" s="12">
        <v>1</v>
      </c>
      <c r="G315" s="14">
        <f>+[1]HISTORICOS!N315</f>
        <v>2868461.36</v>
      </c>
      <c r="H315" s="14"/>
      <c r="I315" s="14">
        <v>2374050</v>
      </c>
      <c r="J315" s="14"/>
      <c r="K315" s="14"/>
      <c r="L315" s="14"/>
      <c r="M315" s="14"/>
      <c r="N315" s="14"/>
      <c r="O315" s="14"/>
      <c r="P315" s="14"/>
      <c r="Q315" s="13">
        <f t="shared" si="53"/>
        <v>2374050</v>
      </c>
      <c r="R315" s="13">
        <f t="shared" si="54"/>
        <v>2868461.36</v>
      </c>
      <c r="S315" s="13">
        <f t="shared" si="55"/>
        <v>2621255.6800000002</v>
      </c>
      <c r="T315" s="13">
        <f t="shared" si="56"/>
        <v>2609572.89</v>
      </c>
      <c r="U315" s="13">
        <f t="shared" si="57"/>
        <v>2597942.1800000002</v>
      </c>
      <c r="V315" s="13">
        <f t="shared" si="58"/>
        <v>2621255.6800000002</v>
      </c>
      <c r="W315" s="20">
        <f t="shared" si="59"/>
        <v>349601.62535166327</v>
      </c>
      <c r="X315" s="21">
        <f t="shared" si="60"/>
        <v>0.13337181413438587</v>
      </c>
      <c r="Y315" s="20">
        <f t="shared" si="61"/>
        <v>2868461.36</v>
      </c>
      <c r="Z315" s="22" t="s">
        <v>1</v>
      </c>
    </row>
    <row r="316" spans="1:26" ht="30.4" x14ac:dyDescent="0.45">
      <c r="A316" s="16">
        <v>24</v>
      </c>
      <c r="B316" s="16">
        <v>13</v>
      </c>
      <c r="C316" s="25" t="s">
        <v>424</v>
      </c>
      <c r="D316" s="25" t="s">
        <v>425</v>
      </c>
      <c r="E316" s="11" t="s">
        <v>30</v>
      </c>
      <c r="F316" s="12">
        <v>1</v>
      </c>
      <c r="G316" s="14">
        <f>+[1]HISTORICOS!N316</f>
        <v>3245890.48</v>
      </c>
      <c r="H316" s="14"/>
      <c r="I316" s="14">
        <v>2686425</v>
      </c>
      <c r="J316" s="14"/>
      <c r="K316" s="14"/>
      <c r="L316" s="14"/>
      <c r="M316" s="14"/>
      <c r="N316" s="14"/>
      <c r="O316" s="14"/>
      <c r="P316" s="14"/>
      <c r="Q316" s="13">
        <f t="shared" si="53"/>
        <v>2686425</v>
      </c>
      <c r="R316" s="13">
        <f t="shared" si="54"/>
        <v>3245890.48</v>
      </c>
      <c r="S316" s="13">
        <f t="shared" si="55"/>
        <v>2966157.74</v>
      </c>
      <c r="T316" s="13">
        <f t="shared" si="56"/>
        <v>2952937.75</v>
      </c>
      <c r="U316" s="13">
        <f t="shared" si="57"/>
        <v>2939776.67</v>
      </c>
      <c r="V316" s="13">
        <f t="shared" si="58"/>
        <v>2966157.74</v>
      </c>
      <c r="W316" s="20">
        <f t="shared" si="59"/>
        <v>395601.83474778675</v>
      </c>
      <c r="X316" s="21">
        <f t="shared" si="60"/>
        <v>0.13337181277074858</v>
      </c>
      <c r="Y316" s="20">
        <f t="shared" si="61"/>
        <v>3245890.48</v>
      </c>
      <c r="Z316" s="22" t="s">
        <v>1</v>
      </c>
    </row>
    <row r="317" spans="1:26" x14ac:dyDescent="0.45">
      <c r="A317" s="16">
        <v>25</v>
      </c>
      <c r="B317" s="16">
        <v>13</v>
      </c>
      <c r="C317" s="25" t="s">
        <v>426</v>
      </c>
      <c r="D317" s="25" t="s">
        <v>426</v>
      </c>
      <c r="E317" s="11" t="s">
        <v>30</v>
      </c>
      <c r="F317" s="12">
        <v>1</v>
      </c>
      <c r="G317" s="14">
        <f>+[1]HISTORICOS!N317</f>
        <v>988864.91</v>
      </c>
      <c r="H317" s="14"/>
      <c r="I317" s="14">
        <v>818422.5</v>
      </c>
      <c r="J317" s="14"/>
      <c r="K317" s="14"/>
      <c r="L317" s="14"/>
      <c r="M317" s="14"/>
      <c r="N317" s="14"/>
      <c r="O317" s="14"/>
      <c r="P317" s="14"/>
      <c r="Q317" s="13">
        <f t="shared" si="53"/>
        <v>818422.5</v>
      </c>
      <c r="R317" s="13">
        <f t="shared" si="54"/>
        <v>988864.91</v>
      </c>
      <c r="S317" s="13">
        <f t="shared" si="55"/>
        <v>903643.71</v>
      </c>
      <c r="T317" s="13">
        <f t="shared" si="56"/>
        <v>899616.19</v>
      </c>
      <c r="U317" s="13">
        <f t="shared" si="57"/>
        <v>895606.63</v>
      </c>
      <c r="V317" s="13">
        <f t="shared" si="58"/>
        <v>903643.71</v>
      </c>
      <c r="W317" s="20">
        <f t="shared" si="59"/>
        <v>120520.98391277784</v>
      </c>
      <c r="X317" s="21">
        <f t="shared" si="60"/>
        <v>0.13337223795070499</v>
      </c>
      <c r="Y317" s="20">
        <f t="shared" si="61"/>
        <v>988864.91</v>
      </c>
      <c r="Z317" s="22" t="s">
        <v>1</v>
      </c>
    </row>
    <row r="318" spans="1:26" ht="20.25" x14ac:dyDescent="0.45">
      <c r="A318" s="16">
        <v>26</v>
      </c>
      <c r="B318" s="16">
        <v>13</v>
      </c>
      <c r="C318" s="25" t="s">
        <v>427</v>
      </c>
      <c r="D318" s="25" t="s">
        <v>428</v>
      </c>
      <c r="E318" s="11" t="s">
        <v>30</v>
      </c>
      <c r="F318" s="12">
        <v>1</v>
      </c>
      <c r="G318" s="14">
        <f>+[1]HISTORICOS!N318</f>
        <v>1811659.8</v>
      </c>
      <c r="H318" s="14"/>
      <c r="I318" s="14">
        <v>1499400</v>
      </c>
      <c r="J318" s="14"/>
      <c r="K318" s="14"/>
      <c r="L318" s="14"/>
      <c r="M318" s="14"/>
      <c r="N318" s="14"/>
      <c r="O318" s="14"/>
      <c r="P318" s="14"/>
      <c r="Q318" s="13">
        <f t="shared" si="53"/>
        <v>1499400</v>
      </c>
      <c r="R318" s="13">
        <f t="shared" si="54"/>
        <v>1811659.8</v>
      </c>
      <c r="S318" s="13">
        <f t="shared" si="55"/>
        <v>1655529.9</v>
      </c>
      <c r="T318" s="13">
        <f t="shared" si="56"/>
        <v>1648151.3</v>
      </c>
      <c r="U318" s="13">
        <f t="shared" si="57"/>
        <v>1640805.58</v>
      </c>
      <c r="V318" s="13">
        <f t="shared" si="58"/>
        <v>1655529.9</v>
      </c>
      <c r="W318" s="20">
        <f t="shared" si="59"/>
        <v>220801.02207195514</v>
      </c>
      <c r="X318" s="21">
        <f t="shared" si="60"/>
        <v>0.13337181169120241</v>
      </c>
      <c r="Y318" s="20">
        <f t="shared" si="61"/>
        <v>1811659.8</v>
      </c>
      <c r="Z318" s="22" t="s">
        <v>1</v>
      </c>
    </row>
    <row r="319" spans="1:26" x14ac:dyDescent="0.45">
      <c r="A319" s="16">
        <v>27</v>
      </c>
      <c r="B319" s="16">
        <v>13</v>
      </c>
      <c r="C319" s="25" t="s">
        <v>429</v>
      </c>
      <c r="D319" s="25" t="s">
        <v>429</v>
      </c>
      <c r="E319" s="11" t="s">
        <v>30</v>
      </c>
      <c r="F319" s="12">
        <v>1</v>
      </c>
      <c r="G319" s="14">
        <f>+[1]HISTORICOS!N319</f>
        <v>988864.91</v>
      </c>
      <c r="H319" s="14"/>
      <c r="I319" s="14">
        <v>818422.5</v>
      </c>
      <c r="J319" s="14"/>
      <c r="K319" s="14"/>
      <c r="L319" s="14"/>
      <c r="M319" s="14"/>
      <c r="N319" s="14"/>
      <c r="O319" s="14"/>
      <c r="P319" s="14"/>
      <c r="Q319" s="13">
        <f t="shared" si="53"/>
        <v>818422.5</v>
      </c>
      <c r="R319" s="13">
        <f t="shared" si="54"/>
        <v>988864.91</v>
      </c>
      <c r="S319" s="13">
        <f t="shared" si="55"/>
        <v>903643.71</v>
      </c>
      <c r="T319" s="13">
        <f t="shared" si="56"/>
        <v>899616.19</v>
      </c>
      <c r="U319" s="13">
        <f t="shared" si="57"/>
        <v>895606.63</v>
      </c>
      <c r="V319" s="13">
        <f t="shared" si="58"/>
        <v>903643.71</v>
      </c>
      <c r="W319" s="20">
        <f t="shared" si="59"/>
        <v>120520.98391277784</v>
      </c>
      <c r="X319" s="21">
        <f t="shared" si="60"/>
        <v>0.13337223795070499</v>
      </c>
      <c r="Y319" s="20">
        <f t="shared" si="61"/>
        <v>988864.91</v>
      </c>
      <c r="Z319" s="22" t="s">
        <v>1</v>
      </c>
    </row>
    <row r="320" spans="1:26" ht="20.25" x14ac:dyDescent="0.45">
      <c r="A320" s="16">
        <v>28</v>
      </c>
      <c r="B320" s="16">
        <v>13</v>
      </c>
      <c r="C320" s="25" t="s">
        <v>430</v>
      </c>
      <c r="D320" s="25" t="s">
        <v>430</v>
      </c>
      <c r="E320" s="11" t="s">
        <v>30</v>
      </c>
      <c r="F320" s="12">
        <v>1</v>
      </c>
      <c r="G320" s="14">
        <f>+[1]HISTORICOS!N320</f>
        <v>607697.43999999994</v>
      </c>
      <c r="H320" s="14"/>
      <c r="I320" s="14">
        <v>502953.5</v>
      </c>
      <c r="J320" s="14"/>
      <c r="K320" s="14"/>
      <c r="L320" s="14"/>
      <c r="M320" s="14"/>
      <c r="N320" s="14"/>
      <c r="O320" s="14"/>
      <c r="P320" s="14"/>
      <c r="Q320" s="13">
        <f t="shared" si="53"/>
        <v>502953.5</v>
      </c>
      <c r="R320" s="13">
        <f t="shared" si="54"/>
        <v>607697.43999999994</v>
      </c>
      <c r="S320" s="13">
        <f t="shared" si="55"/>
        <v>555325.47</v>
      </c>
      <c r="T320" s="13">
        <f t="shared" si="56"/>
        <v>552850.39</v>
      </c>
      <c r="U320" s="13">
        <f t="shared" si="57"/>
        <v>550386.34</v>
      </c>
      <c r="V320" s="13">
        <f t="shared" si="58"/>
        <v>555325.47</v>
      </c>
      <c r="W320" s="20">
        <f t="shared" si="59"/>
        <v>74065.150262196825</v>
      </c>
      <c r="X320" s="21">
        <f t="shared" si="60"/>
        <v>0.13337250722931335</v>
      </c>
      <c r="Y320" s="20">
        <f t="shared" si="61"/>
        <v>607697.43999999994</v>
      </c>
      <c r="Z320" s="22" t="s">
        <v>1</v>
      </c>
    </row>
    <row r="321" spans="1:26" x14ac:dyDescent="0.45">
      <c r="A321" s="16">
        <v>29</v>
      </c>
      <c r="B321" s="16">
        <v>13</v>
      </c>
      <c r="C321" s="25" t="s">
        <v>431</v>
      </c>
      <c r="D321" s="25" t="s">
        <v>431</v>
      </c>
      <c r="E321" s="11" t="s">
        <v>30</v>
      </c>
      <c r="F321" s="12">
        <v>1</v>
      </c>
      <c r="G321" s="14">
        <f>+[1]HISTORICOS!N321</f>
        <v>36308.11</v>
      </c>
      <c r="H321" s="14"/>
      <c r="I321" s="14">
        <v>30049.88</v>
      </c>
      <c r="J321" s="14"/>
      <c r="K321" s="14"/>
      <c r="L321" s="14"/>
      <c r="M321" s="14"/>
      <c r="N321" s="14"/>
      <c r="O321" s="14"/>
      <c r="P321" s="14"/>
      <c r="Q321" s="13">
        <f t="shared" si="53"/>
        <v>30049.88</v>
      </c>
      <c r="R321" s="13">
        <f t="shared" si="54"/>
        <v>36308.11</v>
      </c>
      <c r="S321" s="13">
        <f t="shared" si="55"/>
        <v>33179</v>
      </c>
      <c r="T321" s="13">
        <f t="shared" si="56"/>
        <v>33031.11</v>
      </c>
      <c r="U321" s="13">
        <f t="shared" si="57"/>
        <v>32883.89</v>
      </c>
      <c r="V321" s="13">
        <f t="shared" si="58"/>
        <v>33179</v>
      </c>
      <c r="W321" s="20">
        <f t="shared" si="59"/>
        <v>4425.2368712250873</v>
      </c>
      <c r="X321" s="21">
        <f t="shared" si="60"/>
        <v>0.13337463067678615</v>
      </c>
      <c r="Y321" s="20">
        <f t="shared" si="61"/>
        <v>36308.11</v>
      </c>
      <c r="Z321" s="22" t="s">
        <v>1</v>
      </c>
    </row>
    <row r="322" spans="1:26" ht="20.25" x14ac:dyDescent="0.45">
      <c r="A322" s="16">
        <v>30</v>
      </c>
      <c r="B322" s="16">
        <v>13</v>
      </c>
      <c r="C322" s="25" t="s">
        <v>432</v>
      </c>
      <c r="D322" s="25" t="s">
        <v>432</v>
      </c>
      <c r="E322" s="11" t="s">
        <v>30</v>
      </c>
      <c r="F322" s="12">
        <v>1</v>
      </c>
      <c r="G322" s="14">
        <f>+[1]HISTORICOS!N322</f>
        <v>630773.93999999994</v>
      </c>
      <c r="H322" s="14"/>
      <c r="I322" s="14">
        <v>522053</v>
      </c>
      <c r="J322" s="14"/>
      <c r="K322" s="14"/>
      <c r="L322" s="14"/>
      <c r="M322" s="14"/>
      <c r="N322" s="14"/>
      <c r="O322" s="14"/>
      <c r="P322" s="14"/>
      <c r="Q322" s="13">
        <f t="shared" si="53"/>
        <v>522053</v>
      </c>
      <c r="R322" s="13">
        <f t="shared" si="54"/>
        <v>630773.93999999994</v>
      </c>
      <c r="S322" s="13">
        <f t="shared" si="55"/>
        <v>576413.47</v>
      </c>
      <c r="T322" s="13">
        <f t="shared" si="56"/>
        <v>573844.43000000005</v>
      </c>
      <c r="U322" s="13">
        <f t="shared" si="57"/>
        <v>571286.84</v>
      </c>
      <c r="V322" s="13">
        <f t="shared" si="58"/>
        <v>576413.47</v>
      </c>
      <c r="W322" s="20">
        <f t="shared" si="59"/>
        <v>76877.313930975724</v>
      </c>
      <c r="X322" s="21">
        <f t="shared" si="60"/>
        <v>0.13337182063246322</v>
      </c>
      <c r="Y322" s="20">
        <f t="shared" si="61"/>
        <v>630773.93999999994</v>
      </c>
      <c r="Z322" s="22" t="s">
        <v>1</v>
      </c>
    </row>
    <row r="323" spans="1:26" x14ac:dyDescent="0.45">
      <c r="A323" s="16">
        <v>31</v>
      </c>
      <c r="B323" s="16">
        <v>13</v>
      </c>
      <c r="C323" s="25" t="s">
        <v>433</v>
      </c>
      <c r="D323" s="25" t="s">
        <v>433</v>
      </c>
      <c r="E323" s="11" t="s">
        <v>30</v>
      </c>
      <c r="F323" s="12">
        <v>1</v>
      </c>
      <c r="G323" s="14">
        <f>+[1]HISTORICOS!N323</f>
        <v>2875650.49</v>
      </c>
      <c r="H323" s="14"/>
      <c r="I323" s="14">
        <v>3570000</v>
      </c>
      <c r="J323" s="14"/>
      <c r="K323" s="14"/>
      <c r="L323" s="14"/>
      <c r="M323" s="14"/>
      <c r="N323" s="14"/>
      <c r="O323" s="14"/>
      <c r="P323" s="14"/>
      <c r="Q323" s="13">
        <f t="shared" si="53"/>
        <v>2875650.49</v>
      </c>
      <c r="R323" s="13">
        <f t="shared" si="54"/>
        <v>3570000</v>
      </c>
      <c r="S323" s="13">
        <f t="shared" si="55"/>
        <v>3222825.25</v>
      </c>
      <c r="T323" s="13">
        <f t="shared" si="56"/>
        <v>3204071.2</v>
      </c>
      <c r="U323" s="13">
        <f t="shared" si="57"/>
        <v>3185426.29</v>
      </c>
      <c r="V323" s="13">
        <f t="shared" si="58"/>
        <v>3222825.25</v>
      </c>
      <c r="W323" s="20">
        <f t="shared" si="59"/>
        <v>490979.24703455757</v>
      </c>
      <c r="X323" s="21">
        <f t="shared" si="60"/>
        <v>0.15234435904787502</v>
      </c>
      <c r="Y323" s="20">
        <f t="shared" si="61"/>
        <v>2875650.49</v>
      </c>
      <c r="Z323" s="22" t="s">
        <v>1</v>
      </c>
    </row>
    <row r="324" spans="1:26" x14ac:dyDescent="0.45">
      <c r="A324" s="16">
        <v>32</v>
      </c>
      <c r="B324" s="16">
        <v>13</v>
      </c>
      <c r="C324" s="25" t="s">
        <v>434</v>
      </c>
      <c r="D324" s="25" t="s">
        <v>434</v>
      </c>
      <c r="E324" s="11" t="s">
        <v>30</v>
      </c>
      <c r="F324" s="12">
        <v>1</v>
      </c>
      <c r="G324" s="14">
        <f>+[1]HISTORICOS!N324</f>
        <v>3594563.1</v>
      </c>
      <c r="H324" s="14"/>
      <c r="I324" s="14">
        <v>4760000</v>
      </c>
      <c r="J324" s="14"/>
      <c r="K324" s="14"/>
      <c r="L324" s="14"/>
      <c r="M324" s="14"/>
      <c r="N324" s="14"/>
      <c r="O324" s="14"/>
      <c r="P324" s="14"/>
      <c r="Q324" s="13">
        <f t="shared" si="53"/>
        <v>3594563.1</v>
      </c>
      <c r="R324" s="13">
        <f t="shared" si="54"/>
        <v>4760000</v>
      </c>
      <c r="S324" s="13">
        <f t="shared" si="55"/>
        <v>4177281.55</v>
      </c>
      <c r="T324" s="13">
        <f t="shared" si="56"/>
        <v>4136438.12</v>
      </c>
      <c r="U324" s="13">
        <f t="shared" si="57"/>
        <v>4095994.05</v>
      </c>
      <c r="V324" s="13">
        <f t="shared" si="58"/>
        <v>4177281.55</v>
      </c>
      <c r="W324" s="20">
        <f t="shared" si="59"/>
        <v>824088.3350350305</v>
      </c>
      <c r="X324" s="21">
        <f t="shared" si="60"/>
        <v>0.19727861892264134</v>
      </c>
      <c r="Y324" s="20">
        <f t="shared" si="61"/>
        <v>3594563.1</v>
      </c>
      <c r="Z324" s="22" t="s">
        <v>1</v>
      </c>
    </row>
    <row r="325" spans="1:26" x14ac:dyDescent="0.45">
      <c r="A325" s="16">
        <v>33</v>
      </c>
      <c r="B325" s="16">
        <v>13</v>
      </c>
      <c r="C325" s="25" t="s">
        <v>435</v>
      </c>
      <c r="D325" s="25" t="s">
        <v>435</v>
      </c>
      <c r="E325" s="11" t="s">
        <v>30</v>
      </c>
      <c r="F325" s="12">
        <v>1</v>
      </c>
      <c r="G325" s="14">
        <f>+[1]HISTORICOS!N325</f>
        <v>2875650.49</v>
      </c>
      <c r="H325" s="14"/>
      <c r="I325" s="14">
        <v>3570000</v>
      </c>
      <c r="J325" s="14"/>
      <c r="K325" s="14"/>
      <c r="L325" s="14"/>
      <c r="M325" s="14"/>
      <c r="N325" s="14"/>
      <c r="O325" s="14"/>
      <c r="P325" s="14"/>
      <c r="Q325" s="13">
        <f t="shared" si="53"/>
        <v>2875650.49</v>
      </c>
      <c r="R325" s="13">
        <f t="shared" si="54"/>
        <v>3570000</v>
      </c>
      <c r="S325" s="13">
        <f t="shared" si="55"/>
        <v>3222825.25</v>
      </c>
      <c r="T325" s="13">
        <f t="shared" si="56"/>
        <v>3204071.2</v>
      </c>
      <c r="U325" s="13">
        <f t="shared" si="57"/>
        <v>3185426.29</v>
      </c>
      <c r="V325" s="13">
        <f t="shared" si="58"/>
        <v>3222825.25</v>
      </c>
      <c r="W325" s="20">
        <f t="shared" si="59"/>
        <v>490979.24703455757</v>
      </c>
      <c r="X325" s="21">
        <f t="shared" si="60"/>
        <v>0.15234435904787502</v>
      </c>
      <c r="Y325" s="20">
        <f t="shared" si="61"/>
        <v>2875650.49</v>
      </c>
      <c r="Z325" s="22" t="s">
        <v>1</v>
      </c>
    </row>
    <row r="326" spans="1:26" ht="20.25" x14ac:dyDescent="0.45">
      <c r="A326" s="16">
        <v>34</v>
      </c>
      <c r="B326" s="16">
        <v>13</v>
      </c>
      <c r="C326" s="25" t="s">
        <v>436</v>
      </c>
      <c r="D326" s="25" t="s">
        <v>437</v>
      </c>
      <c r="E326" s="11" t="s">
        <v>30</v>
      </c>
      <c r="F326" s="12">
        <v>1</v>
      </c>
      <c r="G326" s="14">
        <f>+[1]HISTORICOS!N326</f>
        <v>2093473.55</v>
      </c>
      <c r="H326" s="14"/>
      <c r="I326" s="14">
        <v>1732640</v>
      </c>
      <c r="J326" s="14"/>
      <c r="K326" s="14"/>
      <c r="L326" s="14"/>
      <c r="M326" s="14"/>
      <c r="N326" s="14"/>
      <c r="O326" s="14"/>
      <c r="P326" s="14"/>
      <c r="Q326" s="13">
        <f t="shared" ref="Q326:Q389" si="62">+ROUND(MIN(G326,H326,I326,J326,K326,L326,M326,N326,O326,P326),2)</f>
        <v>1732640</v>
      </c>
      <c r="R326" s="13">
        <f t="shared" ref="R326:R389" si="63">+ROUND(MAX(G326,H326,I326,J326,K326,L326,M326,N326,O326,P326),2)</f>
        <v>2093473.55</v>
      </c>
      <c r="S326" s="13">
        <f t="shared" ref="S326:S389" si="64">+ROUND(MEDIAN(G326,H326,I326,J326,K326,L326,M326,N326,O326,P326),2)</f>
        <v>1913056.78</v>
      </c>
      <c r="T326" s="13">
        <f t="shared" ref="T326:T389" si="65">+ROUND(GEOMEAN(G326,H326,I326,J326,K326,L326,M326,N326,O326,P326),2)</f>
        <v>1904530.39</v>
      </c>
      <c r="U326" s="13">
        <f t="shared" ref="U326:U389" si="66">+ROUND(HARMEAN(G326,H326,I326,J326,K326,L326,M326,N326,O326,P326),2)</f>
        <v>1896042.01</v>
      </c>
      <c r="V326" s="13">
        <f t="shared" ref="V326:V389" si="67">+ROUND(AVERAGE(G326,H326,I326,J326,K326,L326,M326,N326,O326,P326),2)</f>
        <v>1913056.78</v>
      </c>
      <c r="W326" s="20">
        <f t="shared" ref="W326:W389" si="68">+STDEV(G326:O326)</f>
        <v>255147.8500846152</v>
      </c>
      <c r="X326" s="21">
        <f t="shared" ref="X326:X389" si="69">+W326/V326</f>
        <v>0.1333718124584965</v>
      </c>
      <c r="Y326" s="20">
        <f t="shared" si="61"/>
        <v>2093473.55</v>
      </c>
      <c r="Z326" s="22" t="s">
        <v>1</v>
      </c>
    </row>
    <row r="327" spans="1:26" ht="20.25" x14ac:dyDescent="0.45">
      <c r="A327" s="16">
        <v>35</v>
      </c>
      <c r="B327" s="16">
        <v>13</v>
      </c>
      <c r="C327" s="25" t="s">
        <v>438</v>
      </c>
      <c r="D327" s="25" t="s">
        <v>439</v>
      </c>
      <c r="E327" s="11" t="s">
        <v>30</v>
      </c>
      <c r="F327" s="12">
        <v>1</v>
      </c>
      <c r="G327" s="14">
        <f>+[1]HISTORICOS!N327</f>
        <v>1899079.58</v>
      </c>
      <c r="H327" s="14"/>
      <c r="I327" s="14">
        <v>1571752</v>
      </c>
      <c r="J327" s="14"/>
      <c r="K327" s="14"/>
      <c r="L327" s="14"/>
      <c r="M327" s="14"/>
      <c r="N327" s="14"/>
      <c r="O327" s="14"/>
      <c r="P327" s="14"/>
      <c r="Q327" s="13">
        <f t="shared" si="62"/>
        <v>1571752</v>
      </c>
      <c r="R327" s="13">
        <f t="shared" si="63"/>
        <v>1899079.58</v>
      </c>
      <c r="S327" s="13">
        <f t="shared" si="64"/>
        <v>1735415.79</v>
      </c>
      <c r="T327" s="13">
        <f t="shared" si="65"/>
        <v>1727681.14</v>
      </c>
      <c r="U327" s="13">
        <f t="shared" si="66"/>
        <v>1719980.97</v>
      </c>
      <c r="V327" s="13">
        <f t="shared" si="67"/>
        <v>1735415.79</v>
      </c>
      <c r="W327" s="20">
        <f t="shared" si="68"/>
        <v>231455.55148738218</v>
      </c>
      <c r="X327" s="21">
        <f t="shared" si="69"/>
        <v>0.13337181372965506</v>
      </c>
      <c r="Y327" s="20">
        <f t="shared" si="61"/>
        <v>1899079.58</v>
      </c>
      <c r="Z327" s="22" t="s">
        <v>1</v>
      </c>
    </row>
    <row r="328" spans="1:26" ht="20.25" x14ac:dyDescent="0.45">
      <c r="A328" s="16">
        <v>36</v>
      </c>
      <c r="B328" s="16">
        <v>13</v>
      </c>
      <c r="C328" s="25" t="s">
        <v>440</v>
      </c>
      <c r="D328" s="25" t="s">
        <v>441</v>
      </c>
      <c r="E328" s="11" t="s">
        <v>30</v>
      </c>
      <c r="F328" s="12">
        <v>1</v>
      </c>
      <c r="G328" s="14">
        <f>+[1]HISTORICOS!N328</f>
        <v>2243007.37</v>
      </c>
      <c r="H328" s="14"/>
      <c r="I328" s="14">
        <v>1856400</v>
      </c>
      <c r="J328" s="14"/>
      <c r="K328" s="14"/>
      <c r="L328" s="14"/>
      <c r="M328" s="14"/>
      <c r="N328" s="14"/>
      <c r="O328" s="14"/>
      <c r="P328" s="14"/>
      <c r="Q328" s="13">
        <f t="shared" si="62"/>
        <v>1856400</v>
      </c>
      <c r="R328" s="13">
        <f t="shared" si="63"/>
        <v>2243007.37</v>
      </c>
      <c r="S328" s="13">
        <f t="shared" si="64"/>
        <v>2049703.69</v>
      </c>
      <c r="T328" s="13">
        <f t="shared" si="65"/>
        <v>2040568.27</v>
      </c>
      <c r="U328" s="13">
        <f t="shared" si="66"/>
        <v>2031473.58</v>
      </c>
      <c r="V328" s="13">
        <f t="shared" si="67"/>
        <v>2049703.69</v>
      </c>
      <c r="W328" s="20">
        <f t="shared" si="68"/>
        <v>273372.6929836967</v>
      </c>
      <c r="X328" s="21">
        <f t="shared" si="69"/>
        <v>0.13337181091950745</v>
      </c>
      <c r="Y328" s="20">
        <f t="shared" si="61"/>
        <v>2243007.37</v>
      </c>
      <c r="Z328" s="22" t="s">
        <v>1</v>
      </c>
    </row>
    <row r="329" spans="1:26" x14ac:dyDescent="0.45">
      <c r="A329" s="16">
        <v>37</v>
      </c>
      <c r="B329" s="16">
        <v>13</v>
      </c>
      <c r="C329" s="25" t="s">
        <v>442</v>
      </c>
      <c r="D329" s="25" t="s">
        <v>442</v>
      </c>
      <c r="E329" s="11" t="s">
        <v>30</v>
      </c>
      <c r="F329" s="12">
        <v>1</v>
      </c>
      <c r="G329" s="14">
        <f>+[1]HISTORICOS!N329</f>
        <v>129231.5</v>
      </c>
      <c r="H329" s="14"/>
      <c r="I329" s="14">
        <v>106957.2</v>
      </c>
      <c r="J329" s="14"/>
      <c r="K329" s="14"/>
      <c r="L329" s="14"/>
      <c r="M329" s="14"/>
      <c r="N329" s="14"/>
      <c r="O329" s="14"/>
      <c r="P329" s="14"/>
      <c r="Q329" s="13">
        <f t="shared" si="62"/>
        <v>106957.2</v>
      </c>
      <c r="R329" s="13">
        <f t="shared" si="63"/>
        <v>129231.5</v>
      </c>
      <c r="S329" s="13">
        <f t="shared" si="64"/>
        <v>118094.35</v>
      </c>
      <c r="T329" s="13">
        <f t="shared" si="65"/>
        <v>117568.02</v>
      </c>
      <c r="U329" s="13">
        <f t="shared" si="66"/>
        <v>117044.04</v>
      </c>
      <c r="V329" s="13">
        <f t="shared" si="67"/>
        <v>118094.35</v>
      </c>
      <c r="W329" s="20">
        <f t="shared" si="68"/>
        <v>15750.308576183517</v>
      </c>
      <c r="X329" s="21">
        <f t="shared" si="69"/>
        <v>0.13337055139541829</v>
      </c>
      <c r="Y329" s="20">
        <f t="shared" si="61"/>
        <v>129231.5</v>
      </c>
      <c r="Z329" s="22" t="s">
        <v>1</v>
      </c>
    </row>
    <row r="330" spans="1:26" x14ac:dyDescent="0.45">
      <c r="A330" s="16">
        <v>38</v>
      </c>
      <c r="B330" s="16">
        <v>13</v>
      </c>
      <c r="C330" s="25" t="s">
        <v>443</v>
      </c>
      <c r="D330" s="25" t="s">
        <v>443</v>
      </c>
      <c r="E330" s="11" t="s">
        <v>30</v>
      </c>
      <c r="F330" s="12">
        <v>1</v>
      </c>
      <c r="G330" s="14">
        <f>+[1]HISTORICOS!N330</f>
        <v>2731867.96</v>
      </c>
      <c r="H330" s="14"/>
      <c r="I330" s="14">
        <v>3570000</v>
      </c>
      <c r="J330" s="14"/>
      <c r="K330" s="14"/>
      <c r="L330" s="14"/>
      <c r="M330" s="14"/>
      <c r="N330" s="14"/>
      <c r="O330" s="14"/>
      <c r="P330" s="14"/>
      <c r="Q330" s="13">
        <f t="shared" si="62"/>
        <v>2731867.96</v>
      </c>
      <c r="R330" s="13">
        <f t="shared" si="63"/>
        <v>3570000</v>
      </c>
      <c r="S330" s="13">
        <f t="shared" si="64"/>
        <v>3150933.98</v>
      </c>
      <c r="T330" s="13">
        <f t="shared" si="65"/>
        <v>3122942.3</v>
      </c>
      <c r="U330" s="13">
        <f t="shared" si="66"/>
        <v>3095199.29</v>
      </c>
      <c r="V330" s="13">
        <f t="shared" si="67"/>
        <v>3150933.98</v>
      </c>
      <c r="W330" s="20">
        <f t="shared" si="68"/>
        <v>592648.84901371505</v>
      </c>
      <c r="X330" s="21">
        <f t="shared" si="69"/>
        <v>0.18808672373824697</v>
      </c>
      <c r="Y330" s="20">
        <f t="shared" si="61"/>
        <v>2731867.96</v>
      </c>
      <c r="Z330" s="22" t="s">
        <v>1</v>
      </c>
    </row>
    <row r="331" spans="1:26" ht="20.25" x14ac:dyDescent="0.45">
      <c r="A331" s="16">
        <v>39</v>
      </c>
      <c r="B331" s="16">
        <v>13</v>
      </c>
      <c r="C331" s="25" t="s">
        <v>444</v>
      </c>
      <c r="D331" s="25" t="s">
        <v>444</v>
      </c>
      <c r="E331" s="11" t="s">
        <v>30</v>
      </c>
      <c r="F331" s="12">
        <v>1</v>
      </c>
      <c r="G331" s="14">
        <f>+[1]HISTORICOS!N331</f>
        <v>1253064.7</v>
      </c>
      <c r="H331" s="14"/>
      <c r="I331" s="14">
        <v>2975000</v>
      </c>
      <c r="J331" s="14"/>
      <c r="K331" s="14"/>
      <c r="L331" s="14"/>
      <c r="M331" s="14"/>
      <c r="N331" s="14"/>
      <c r="O331" s="14"/>
      <c r="P331" s="14"/>
      <c r="Q331" s="13">
        <f t="shared" si="62"/>
        <v>1253064.7</v>
      </c>
      <c r="R331" s="13">
        <f t="shared" si="63"/>
        <v>2975000</v>
      </c>
      <c r="S331" s="13">
        <f t="shared" si="64"/>
        <v>2114032.35</v>
      </c>
      <c r="T331" s="13">
        <f t="shared" si="65"/>
        <v>1930768.62</v>
      </c>
      <c r="U331" s="13">
        <f t="shared" si="66"/>
        <v>1763391.88</v>
      </c>
      <c r="V331" s="13">
        <f t="shared" si="67"/>
        <v>2114032.35</v>
      </c>
      <c r="W331" s="20">
        <f t="shared" si="68"/>
        <v>1217592.127394492</v>
      </c>
      <c r="X331" s="21">
        <f t="shared" si="69"/>
        <v>0.57595718788054118</v>
      </c>
      <c r="Y331" s="20">
        <f t="shared" si="61"/>
        <v>1253064.7</v>
      </c>
      <c r="Z331" s="22" t="s">
        <v>1</v>
      </c>
    </row>
    <row r="332" spans="1:26" x14ac:dyDescent="0.45">
      <c r="A332" s="16">
        <v>40</v>
      </c>
      <c r="B332" s="16">
        <v>13</v>
      </c>
      <c r="C332" s="25" t="s">
        <v>445</v>
      </c>
      <c r="D332" s="25" t="s">
        <v>445</v>
      </c>
      <c r="E332" s="11" t="s">
        <v>30</v>
      </c>
      <c r="F332" s="12">
        <v>1</v>
      </c>
      <c r="G332" s="14">
        <f>+[1]HISTORICOS!N332</f>
        <v>146443.10999999999</v>
      </c>
      <c r="H332" s="14"/>
      <c r="I332" s="14">
        <v>1037085</v>
      </c>
      <c r="J332" s="14"/>
      <c r="K332" s="14"/>
      <c r="L332" s="14"/>
      <c r="M332" s="14"/>
      <c r="N332" s="14"/>
      <c r="O332" s="14"/>
      <c r="P332" s="14"/>
      <c r="Q332" s="13">
        <f t="shared" si="62"/>
        <v>146443.10999999999</v>
      </c>
      <c r="R332" s="13">
        <f t="shared" si="63"/>
        <v>1037085</v>
      </c>
      <c r="S332" s="13">
        <f t="shared" si="64"/>
        <v>591764.06000000006</v>
      </c>
      <c r="T332" s="13">
        <f t="shared" si="65"/>
        <v>389710.09</v>
      </c>
      <c r="U332" s="13">
        <f t="shared" si="66"/>
        <v>256646.13</v>
      </c>
      <c r="V332" s="13">
        <f t="shared" si="67"/>
        <v>591764.06000000006</v>
      </c>
      <c r="W332" s="20">
        <f t="shared" si="68"/>
        <v>629778.92002780316</v>
      </c>
      <c r="X332" s="21">
        <f t="shared" si="69"/>
        <v>1.0642398932233281</v>
      </c>
      <c r="Y332" s="20">
        <f t="shared" si="61"/>
        <v>146443.10999999999</v>
      </c>
      <c r="Z332" s="22" t="s">
        <v>1</v>
      </c>
    </row>
    <row r="333" spans="1:26" ht="20.25" x14ac:dyDescent="0.45">
      <c r="A333" s="16">
        <v>41</v>
      </c>
      <c r="B333" s="16">
        <v>13</v>
      </c>
      <c r="C333" s="25" t="s">
        <v>446</v>
      </c>
      <c r="D333" s="25" t="s">
        <v>447</v>
      </c>
      <c r="E333" s="11" t="s">
        <v>30</v>
      </c>
      <c r="F333" s="12">
        <v>1</v>
      </c>
      <c r="G333" s="14">
        <f>+[1]HISTORICOS!N333</f>
        <v>146443.10999999999</v>
      </c>
      <c r="H333" s="14"/>
      <c r="I333" s="14">
        <v>121201.5</v>
      </c>
      <c r="J333" s="14"/>
      <c r="K333" s="14"/>
      <c r="L333" s="14"/>
      <c r="M333" s="14"/>
      <c r="N333" s="14"/>
      <c r="O333" s="14"/>
      <c r="P333" s="14"/>
      <c r="Q333" s="13">
        <f t="shared" si="62"/>
        <v>121201.5</v>
      </c>
      <c r="R333" s="13">
        <f t="shared" si="63"/>
        <v>146443.10999999999</v>
      </c>
      <c r="S333" s="13">
        <f t="shared" si="64"/>
        <v>133822.31</v>
      </c>
      <c r="T333" s="13">
        <f t="shared" si="65"/>
        <v>133225.84</v>
      </c>
      <c r="U333" s="13">
        <f t="shared" si="66"/>
        <v>132632.03</v>
      </c>
      <c r="V333" s="13">
        <f t="shared" si="67"/>
        <v>133822.31</v>
      </c>
      <c r="W333" s="20">
        <f t="shared" si="68"/>
        <v>17848.513599066158</v>
      </c>
      <c r="X333" s="21">
        <f t="shared" si="69"/>
        <v>0.13337472353500818</v>
      </c>
      <c r="Y333" s="20">
        <f t="shared" si="61"/>
        <v>146443.10999999999</v>
      </c>
      <c r="Z333" s="22" t="s">
        <v>1</v>
      </c>
    </row>
    <row r="334" spans="1:26" ht="20.25" x14ac:dyDescent="0.45">
      <c r="A334" s="16">
        <v>42</v>
      </c>
      <c r="B334" s="16">
        <v>13</v>
      </c>
      <c r="C334" s="25" t="s">
        <v>448</v>
      </c>
      <c r="D334" s="25" t="s">
        <v>449</v>
      </c>
      <c r="E334" s="11" t="s">
        <v>30</v>
      </c>
      <c r="F334" s="12">
        <v>1</v>
      </c>
      <c r="G334" s="14">
        <f>+[1]HISTORICOS!N334</f>
        <v>206831.77</v>
      </c>
      <c r="H334" s="14"/>
      <c r="I334" s="14">
        <v>121201.5</v>
      </c>
      <c r="J334" s="14"/>
      <c r="K334" s="14"/>
      <c r="L334" s="14"/>
      <c r="M334" s="14"/>
      <c r="N334" s="14"/>
      <c r="O334" s="14"/>
      <c r="P334" s="14"/>
      <c r="Q334" s="13">
        <f t="shared" si="62"/>
        <v>121201.5</v>
      </c>
      <c r="R334" s="13">
        <f t="shared" si="63"/>
        <v>206831.77</v>
      </c>
      <c r="S334" s="13">
        <f t="shared" si="64"/>
        <v>164016.64000000001</v>
      </c>
      <c r="T334" s="13">
        <f t="shared" si="65"/>
        <v>158329.78</v>
      </c>
      <c r="U334" s="13">
        <f t="shared" si="66"/>
        <v>152840.10999999999</v>
      </c>
      <c r="V334" s="13">
        <f t="shared" si="67"/>
        <v>164016.64000000001</v>
      </c>
      <c r="W334" s="20">
        <f t="shared" si="68"/>
        <v>60549.744591834875</v>
      </c>
      <c r="X334" s="21">
        <f t="shared" si="69"/>
        <v>0.3691683026297507</v>
      </c>
      <c r="Y334" s="20">
        <f t="shared" si="61"/>
        <v>206831.77</v>
      </c>
      <c r="Z334" s="22" t="s">
        <v>1</v>
      </c>
    </row>
    <row r="335" spans="1:26" x14ac:dyDescent="0.45">
      <c r="A335" s="16">
        <v>43</v>
      </c>
      <c r="B335" s="16">
        <v>13</v>
      </c>
      <c r="C335" s="25" t="s">
        <v>450</v>
      </c>
      <c r="D335" s="25" t="s">
        <v>450</v>
      </c>
      <c r="E335" s="11" t="s">
        <v>30</v>
      </c>
      <c r="F335" s="12">
        <v>1</v>
      </c>
      <c r="G335" s="14">
        <f>+[1]HISTORICOS!N335</f>
        <v>146443.10999999999</v>
      </c>
      <c r="H335" s="14"/>
      <c r="I335" s="14">
        <v>171181.5</v>
      </c>
      <c r="J335" s="14"/>
      <c r="K335" s="14"/>
      <c r="L335" s="14"/>
      <c r="M335" s="14"/>
      <c r="N335" s="14"/>
      <c r="O335" s="14"/>
      <c r="P335" s="14"/>
      <c r="Q335" s="13">
        <f t="shared" si="62"/>
        <v>146443.10999999999</v>
      </c>
      <c r="R335" s="13">
        <f t="shared" si="63"/>
        <v>171181.5</v>
      </c>
      <c r="S335" s="13">
        <f t="shared" si="64"/>
        <v>158812.31</v>
      </c>
      <c r="T335" s="13">
        <f t="shared" si="65"/>
        <v>158329.88</v>
      </c>
      <c r="U335" s="13">
        <f t="shared" si="66"/>
        <v>157848.92000000001</v>
      </c>
      <c r="V335" s="13">
        <f t="shared" si="67"/>
        <v>158812.31</v>
      </c>
      <c r="W335" s="20">
        <f t="shared" si="68"/>
        <v>17492.683324637484</v>
      </c>
      <c r="X335" s="21">
        <f t="shared" si="69"/>
        <v>0.11014689808767018</v>
      </c>
      <c r="Y335" s="20">
        <f t="shared" si="61"/>
        <v>146443.10999999999</v>
      </c>
      <c r="Z335" s="22" t="s">
        <v>1</v>
      </c>
    </row>
    <row r="336" spans="1:26" ht="20.25" x14ac:dyDescent="0.45">
      <c r="A336" s="16">
        <v>44</v>
      </c>
      <c r="B336" s="16">
        <v>13</v>
      </c>
      <c r="C336" s="25" t="s">
        <v>451</v>
      </c>
      <c r="D336" s="25" t="s">
        <v>451</v>
      </c>
      <c r="E336" s="11" t="s">
        <v>30</v>
      </c>
      <c r="F336" s="12">
        <v>1</v>
      </c>
      <c r="G336" s="14">
        <f>+[1]HISTORICOS!N336</f>
        <v>628042.06999999995</v>
      </c>
      <c r="H336" s="14"/>
      <c r="I336" s="14">
        <v>121201.5</v>
      </c>
      <c r="J336" s="14"/>
      <c r="K336" s="14"/>
      <c r="L336" s="14"/>
      <c r="M336" s="14"/>
      <c r="N336" s="14"/>
      <c r="O336" s="14"/>
      <c r="P336" s="14"/>
      <c r="Q336" s="13">
        <f t="shared" si="62"/>
        <v>121201.5</v>
      </c>
      <c r="R336" s="13">
        <f t="shared" si="63"/>
        <v>628042.06999999995</v>
      </c>
      <c r="S336" s="13">
        <f t="shared" si="64"/>
        <v>374621.79</v>
      </c>
      <c r="T336" s="13">
        <f t="shared" si="65"/>
        <v>275897.88</v>
      </c>
      <c r="U336" s="13">
        <f t="shared" si="66"/>
        <v>203190.64</v>
      </c>
      <c r="V336" s="13">
        <f t="shared" si="67"/>
        <v>374621.79</v>
      </c>
      <c r="W336" s="20">
        <f t="shared" si="68"/>
        <v>358390.40402745496</v>
      </c>
      <c r="X336" s="21">
        <f t="shared" si="69"/>
        <v>0.95667260579651547</v>
      </c>
      <c r="Y336" s="20">
        <f t="shared" si="61"/>
        <v>628042.06999999995</v>
      </c>
      <c r="Z336" s="22" t="s">
        <v>1</v>
      </c>
    </row>
    <row r="337" spans="1:26" ht="20.25" x14ac:dyDescent="0.45">
      <c r="A337" s="16">
        <v>45</v>
      </c>
      <c r="B337" s="16">
        <v>13</v>
      </c>
      <c r="C337" s="25" t="s">
        <v>452</v>
      </c>
      <c r="D337" s="25" t="s">
        <v>453</v>
      </c>
      <c r="E337" s="11" t="s">
        <v>30</v>
      </c>
      <c r="F337" s="12">
        <v>1</v>
      </c>
      <c r="G337" s="14">
        <f>+[1]HISTORICOS!N337</f>
        <v>628042.06999999995</v>
      </c>
      <c r="H337" s="14"/>
      <c r="I337" s="14">
        <v>519792</v>
      </c>
      <c r="J337" s="14"/>
      <c r="K337" s="14"/>
      <c r="L337" s="14"/>
      <c r="M337" s="14"/>
      <c r="N337" s="14"/>
      <c r="O337" s="14"/>
      <c r="P337" s="14"/>
      <c r="Q337" s="13">
        <f t="shared" si="62"/>
        <v>519792</v>
      </c>
      <c r="R337" s="13">
        <f t="shared" si="63"/>
        <v>628042.06999999995</v>
      </c>
      <c r="S337" s="13">
        <f t="shared" si="64"/>
        <v>573917.04</v>
      </c>
      <c r="T337" s="13">
        <f t="shared" si="65"/>
        <v>571359.12</v>
      </c>
      <c r="U337" s="13">
        <f t="shared" si="66"/>
        <v>568812.6</v>
      </c>
      <c r="V337" s="13">
        <f t="shared" si="67"/>
        <v>573917.04</v>
      </c>
      <c r="W337" s="20">
        <f t="shared" si="68"/>
        <v>76544.358560918408</v>
      </c>
      <c r="X337" s="21">
        <f t="shared" si="69"/>
        <v>0.13337181722452152</v>
      </c>
      <c r="Y337" s="20">
        <f t="shared" si="61"/>
        <v>628042.06999999995</v>
      </c>
      <c r="Z337" s="22" t="s">
        <v>1</v>
      </c>
    </row>
    <row r="338" spans="1:26" ht="20.25" x14ac:dyDescent="0.45">
      <c r="A338" s="16">
        <v>46</v>
      </c>
      <c r="B338" s="16">
        <v>13</v>
      </c>
      <c r="C338" s="25" t="s">
        <v>454</v>
      </c>
      <c r="D338" s="25" t="s">
        <v>455</v>
      </c>
      <c r="E338" s="11" t="s">
        <v>30</v>
      </c>
      <c r="F338" s="12">
        <v>1</v>
      </c>
      <c r="G338" s="14">
        <f>+[1]HISTORICOS!N338</f>
        <v>146443.10999999999</v>
      </c>
      <c r="H338" s="14"/>
      <c r="I338" s="14">
        <v>519792</v>
      </c>
      <c r="J338" s="14"/>
      <c r="K338" s="14"/>
      <c r="L338" s="14"/>
      <c r="M338" s="14"/>
      <c r="N338" s="14"/>
      <c r="O338" s="14"/>
      <c r="P338" s="14"/>
      <c r="Q338" s="13">
        <f t="shared" si="62"/>
        <v>146443.10999999999</v>
      </c>
      <c r="R338" s="13">
        <f t="shared" si="63"/>
        <v>519792</v>
      </c>
      <c r="S338" s="13">
        <f t="shared" si="64"/>
        <v>333117.56</v>
      </c>
      <c r="T338" s="13">
        <f t="shared" si="65"/>
        <v>275898.45</v>
      </c>
      <c r="U338" s="13">
        <f t="shared" si="66"/>
        <v>228507.79</v>
      </c>
      <c r="V338" s="13">
        <f t="shared" si="67"/>
        <v>333117.56</v>
      </c>
      <c r="W338" s="20">
        <f t="shared" si="68"/>
        <v>263997.53186747042</v>
      </c>
      <c r="X338" s="21">
        <f t="shared" si="69"/>
        <v>0.7925056003276153</v>
      </c>
      <c r="Y338" s="20">
        <f t="shared" si="61"/>
        <v>146443.10999999999</v>
      </c>
      <c r="Z338" s="22" t="s">
        <v>1</v>
      </c>
    </row>
    <row r="339" spans="1:26" ht="20.25" x14ac:dyDescent="0.45">
      <c r="A339" s="16">
        <v>47</v>
      </c>
      <c r="B339" s="16">
        <v>13</v>
      </c>
      <c r="C339" s="25" t="s">
        <v>456</v>
      </c>
      <c r="D339" s="25" t="s">
        <v>457</v>
      </c>
      <c r="E339" s="11" t="s">
        <v>30</v>
      </c>
      <c r="F339" s="12">
        <v>1</v>
      </c>
      <c r="G339" s="14">
        <f>+[1]HISTORICOS!N339</f>
        <v>528400.78</v>
      </c>
      <c r="H339" s="14"/>
      <c r="I339" s="14">
        <v>121201.5</v>
      </c>
      <c r="J339" s="14"/>
      <c r="K339" s="14"/>
      <c r="L339" s="14"/>
      <c r="M339" s="14"/>
      <c r="N339" s="14"/>
      <c r="O339" s="14"/>
      <c r="P339" s="14"/>
      <c r="Q339" s="13">
        <f t="shared" si="62"/>
        <v>121201.5</v>
      </c>
      <c r="R339" s="13">
        <f t="shared" si="63"/>
        <v>528400.78</v>
      </c>
      <c r="S339" s="13">
        <f t="shared" si="64"/>
        <v>324801.14</v>
      </c>
      <c r="T339" s="13">
        <f t="shared" si="65"/>
        <v>253067.12</v>
      </c>
      <c r="U339" s="13">
        <f t="shared" si="66"/>
        <v>197175.93</v>
      </c>
      <c r="V339" s="13">
        <f t="shared" si="67"/>
        <v>324801.14</v>
      </c>
      <c r="W339" s="20">
        <f t="shared" si="68"/>
        <v>287933.37218227977</v>
      </c>
      <c r="X339" s="21">
        <f t="shared" si="69"/>
        <v>0.88649126102907072</v>
      </c>
      <c r="Y339" s="20">
        <f t="shared" si="61"/>
        <v>528400.78</v>
      </c>
      <c r="Z339" s="22" t="s">
        <v>1</v>
      </c>
    </row>
    <row r="340" spans="1:26" ht="20.25" x14ac:dyDescent="0.45">
      <c r="A340" s="16">
        <v>48</v>
      </c>
      <c r="B340" s="16">
        <v>13</v>
      </c>
      <c r="C340" s="25" t="s">
        <v>458</v>
      </c>
      <c r="D340" s="25" t="s">
        <v>459</v>
      </c>
      <c r="E340" s="11" t="s">
        <v>30</v>
      </c>
      <c r="F340" s="12">
        <v>1</v>
      </c>
      <c r="G340" s="14">
        <f>+[1]HISTORICOS!N340</f>
        <v>466503.01</v>
      </c>
      <c r="H340" s="14"/>
      <c r="I340" s="14">
        <v>437325</v>
      </c>
      <c r="J340" s="14"/>
      <c r="K340" s="14"/>
      <c r="L340" s="14"/>
      <c r="M340" s="14"/>
      <c r="N340" s="14"/>
      <c r="O340" s="14"/>
      <c r="P340" s="14"/>
      <c r="Q340" s="13">
        <f t="shared" si="62"/>
        <v>437325</v>
      </c>
      <c r="R340" s="13">
        <f t="shared" si="63"/>
        <v>466503.01</v>
      </c>
      <c r="S340" s="13">
        <f t="shared" si="64"/>
        <v>451914.01</v>
      </c>
      <c r="T340" s="13">
        <f t="shared" si="65"/>
        <v>451678.46</v>
      </c>
      <c r="U340" s="13">
        <f t="shared" si="66"/>
        <v>451443.03</v>
      </c>
      <c r="V340" s="13">
        <f t="shared" si="67"/>
        <v>451914.01</v>
      </c>
      <c r="W340" s="20">
        <f t="shared" si="68"/>
        <v>20631.968732528901</v>
      </c>
      <c r="X340" s="21">
        <f t="shared" si="69"/>
        <v>4.5654634014397788E-2</v>
      </c>
      <c r="Y340" s="20">
        <f t="shared" si="61"/>
        <v>466503.01</v>
      </c>
      <c r="Z340" s="22" t="s">
        <v>1</v>
      </c>
    </row>
    <row r="341" spans="1:26" ht="20.25" x14ac:dyDescent="0.45">
      <c r="A341" s="16">
        <v>49</v>
      </c>
      <c r="B341" s="16">
        <v>13</v>
      </c>
      <c r="C341" s="25" t="s">
        <v>460</v>
      </c>
      <c r="D341" s="25" t="s">
        <v>461</v>
      </c>
      <c r="E341" s="11" t="s">
        <v>30</v>
      </c>
      <c r="F341" s="12">
        <v>1</v>
      </c>
      <c r="G341" s="14">
        <f>+[1]HISTORICOS!N341</f>
        <v>466503.01</v>
      </c>
      <c r="H341" s="14"/>
      <c r="I341" s="14">
        <v>386095.5</v>
      </c>
      <c r="J341" s="14"/>
      <c r="K341" s="14"/>
      <c r="L341" s="14"/>
      <c r="M341" s="14"/>
      <c r="N341" s="14"/>
      <c r="O341" s="14"/>
      <c r="P341" s="14"/>
      <c r="Q341" s="13">
        <f t="shared" si="62"/>
        <v>386095.5</v>
      </c>
      <c r="R341" s="13">
        <f t="shared" si="63"/>
        <v>466503.01</v>
      </c>
      <c r="S341" s="13">
        <f t="shared" si="64"/>
        <v>426299.26</v>
      </c>
      <c r="T341" s="13">
        <f t="shared" si="65"/>
        <v>424399.24</v>
      </c>
      <c r="U341" s="13">
        <f t="shared" si="66"/>
        <v>422507.69</v>
      </c>
      <c r="V341" s="13">
        <f t="shared" si="67"/>
        <v>426299.26</v>
      </c>
      <c r="W341" s="20">
        <f t="shared" si="68"/>
        <v>56856.69557932514</v>
      </c>
      <c r="X341" s="21">
        <f t="shared" si="69"/>
        <v>0.13337272877115747</v>
      </c>
      <c r="Y341" s="20">
        <f t="shared" si="61"/>
        <v>466503.01</v>
      </c>
      <c r="Z341" s="22" t="s">
        <v>1</v>
      </c>
    </row>
    <row r="342" spans="1:26" ht="20.25" x14ac:dyDescent="0.45">
      <c r="A342" s="16">
        <v>50</v>
      </c>
      <c r="B342" s="16">
        <v>13</v>
      </c>
      <c r="C342" s="25" t="s">
        <v>462</v>
      </c>
      <c r="D342" s="25" t="s">
        <v>463</v>
      </c>
      <c r="E342" s="11" t="s">
        <v>30</v>
      </c>
      <c r="F342" s="12">
        <v>1</v>
      </c>
      <c r="G342" s="14">
        <f>+[1]HISTORICOS!N342</f>
        <v>461973.25</v>
      </c>
      <c r="H342" s="14"/>
      <c r="I342" s="14">
        <v>386095.5</v>
      </c>
      <c r="J342" s="14"/>
      <c r="K342" s="14"/>
      <c r="L342" s="14"/>
      <c r="M342" s="14"/>
      <c r="N342" s="14"/>
      <c r="O342" s="14"/>
      <c r="P342" s="14"/>
      <c r="Q342" s="13">
        <f t="shared" si="62"/>
        <v>386095.5</v>
      </c>
      <c r="R342" s="13">
        <f t="shared" si="63"/>
        <v>461973.25</v>
      </c>
      <c r="S342" s="13">
        <f t="shared" si="64"/>
        <v>424034.38</v>
      </c>
      <c r="T342" s="13">
        <f t="shared" si="65"/>
        <v>422333.75</v>
      </c>
      <c r="U342" s="13">
        <f t="shared" si="66"/>
        <v>420639.94</v>
      </c>
      <c r="V342" s="13">
        <f t="shared" si="67"/>
        <v>424034.38</v>
      </c>
      <c r="W342" s="20">
        <f t="shared" si="68"/>
        <v>53653.67156617756</v>
      </c>
      <c r="X342" s="21">
        <f t="shared" si="69"/>
        <v>0.1265314184339901</v>
      </c>
      <c r="Y342" s="20">
        <f t="shared" si="61"/>
        <v>461973.25</v>
      </c>
      <c r="Z342" s="22" t="s">
        <v>1</v>
      </c>
    </row>
    <row r="343" spans="1:26" ht="20.25" x14ac:dyDescent="0.45">
      <c r="A343" s="16">
        <v>51</v>
      </c>
      <c r="B343" s="16">
        <v>13</v>
      </c>
      <c r="C343" s="25" t="s">
        <v>464</v>
      </c>
      <c r="D343" s="25" t="s">
        <v>465</v>
      </c>
      <c r="E343" s="11" t="s">
        <v>30</v>
      </c>
      <c r="F343" s="12">
        <v>1</v>
      </c>
      <c r="G343" s="14">
        <f>+[1]HISTORICOS!N343</f>
        <v>303453.62</v>
      </c>
      <c r="H343" s="14"/>
      <c r="I343" s="14">
        <v>382347</v>
      </c>
      <c r="J343" s="14"/>
      <c r="K343" s="14"/>
      <c r="L343" s="14"/>
      <c r="M343" s="14"/>
      <c r="N343" s="14"/>
      <c r="O343" s="14"/>
      <c r="P343" s="14"/>
      <c r="Q343" s="13">
        <f t="shared" si="62"/>
        <v>303453.62</v>
      </c>
      <c r="R343" s="13">
        <f t="shared" si="63"/>
        <v>382347</v>
      </c>
      <c r="S343" s="13">
        <f t="shared" si="64"/>
        <v>342900.31</v>
      </c>
      <c r="T343" s="13">
        <f t="shared" si="65"/>
        <v>340623.81</v>
      </c>
      <c r="U343" s="13">
        <f t="shared" si="66"/>
        <v>338362.43</v>
      </c>
      <c r="V343" s="13">
        <f t="shared" si="67"/>
        <v>342900.31</v>
      </c>
      <c r="W343" s="20">
        <f t="shared" si="68"/>
        <v>55786.04398872715</v>
      </c>
      <c r="X343" s="21">
        <f t="shared" si="69"/>
        <v>0.16268881176784925</v>
      </c>
      <c r="Y343" s="20">
        <f t="shared" si="61"/>
        <v>303453.62</v>
      </c>
      <c r="Z343" s="22" t="s">
        <v>1</v>
      </c>
    </row>
    <row r="344" spans="1:26" ht="20.25" x14ac:dyDescent="0.45">
      <c r="A344" s="16">
        <v>52</v>
      </c>
      <c r="B344" s="16">
        <v>13</v>
      </c>
      <c r="C344" s="25" t="s">
        <v>466</v>
      </c>
      <c r="D344" s="25" t="s">
        <v>467</v>
      </c>
      <c r="E344" s="11" t="s">
        <v>30</v>
      </c>
      <c r="F344" s="12">
        <v>1</v>
      </c>
      <c r="G344" s="14">
        <f>+[1]HISTORICOS!N344</f>
        <v>326098.76</v>
      </c>
      <c r="H344" s="14"/>
      <c r="I344" s="14">
        <v>251149.5</v>
      </c>
      <c r="J344" s="14"/>
      <c r="K344" s="14"/>
      <c r="L344" s="14"/>
      <c r="M344" s="14"/>
      <c r="N344" s="14"/>
      <c r="O344" s="14"/>
      <c r="P344" s="14"/>
      <c r="Q344" s="13">
        <f t="shared" si="62"/>
        <v>251149.5</v>
      </c>
      <c r="R344" s="13">
        <f t="shared" si="63"/>
        <v>326098.76</v>
      </c>
      <c r="S344" s="13">
        <f t="shared" si="64"/>
        <v>288624.13</v>
      </c>
      <c r="T344" s="13">
        <f t="shared" si="65"/>
        <v>286180.96000000002</v>
      </c>
      <c r="U344" s="13">
        <f t="shared" si="66"/>
        <v>283758.46999999997</v>
      </c>
      <c r="V344" s="13">
        <f t="shared" si="67"/>
        <v>288624.13</v>
      </c>
      <c r="W344" s="20">
        <f t="shared" si="68"/>
        <v>52997.129990913694</v>
      </c>
      <c r="X344" s="21">
        <f t="shared" si="69"/>
        <v>0.18361988649706348</v>
      </c>
      <c r="Y344" s="20">
        <f t="shared" si="61"/>
        <v>326098.76</v>
      </c>
      <c r="Z344" s="22" t="s">
        <v>1</v>
      </c>
    </row>
    <row r="345" spans="1:26" ht="20.25" x14ac:dyDescent="0.45">
      <c r="A345" s="16">
        <v>53</v>
      </c>
      <c r="B345" s="16">
        <v>13</v>
      </c>
      <c r="C345" s="25" t="s">
        <v>468</v>
      </c>
      <c r="D345" s="25" t="s">
        <v>469</v>
      </c>
      <c r="E345" s="11" t="s">
        <v>30</v>
      </c>
      <c r="F345" s="12">
        <v>1</v>
      </c>
      <c r="G345" s="14">
        <f>+[1]HISTORICOS!N345</f>
        <v>389506.86</v>
      </c>
      <c r="H345" s="14"/>
      <c r="I345" s="14">
        <v>269892</v>
      </c>
      <c r="J345" s="14"/>
      <c r="K345" s="14"/>
      <c r="L345" s="14"/>
      <c r="M345" s="14"/>
      <c r="N345" s="14"/>
      <c r="O345" s="14"/>
      <c r="P345" s="14"/>
      <c r="Q345" s="13">
        <f t="shared" si="62"/>
        <v>269892</v>
      </c>
      <c r="R345" s="13">
        <f t="shared" si="63"/>
        <v>389506.86</v>
      </c>
      <c r="S345" s="13">
        <f t="shared" si="64"/>
        <v>329699.43</v>
      </c>
      <c r="T345" s="13">
        <f t="shared" si="65"/>
        <v>324229.53000000003</v>
      </c>
      <c r="U345" s="13">
        <f t="shared" si="66"/>
        <v>318850.37</v>
      </c>
      <c r="V345" s="13">
        <f t="shared" si="67"/>
        <v>329699.43</v>
      </c>
      <c r="W345" s="20">
        <f t="shared" si="68"/>
        <v>84580.478636679632</v>
      </c>
      <c r="X345" s="21">
        <f t="shared" si="69"/>
        <v>0.25653814031974403</v>
      </c>
      <c r="Y345" s="20">
        <f t="shared" si="61"/>
        <v>389506.86</v>
      </c>
      <c r="Z345" s="22" t="s">
        <v>1</v>
      </c>
    </row>
    <row r="346" spans="1:26" ht="20.25" x14ac:dyDescent="0.45">
      <c r="A346" s="16">
        <v>54</v>
      </c>
      <c r="B346" s="16">
        <v>13</v>
      </c>
      <c r="C346" s="25" t="s">
        <v>470</v>
      </c>
      <c r="D346" s="25" t="s">
        <v>471</v>
      </c>
      <c r="E346" s="11" t="s">
        <v>30</v>
      </c>
      <c r="F346" s="12">
        <v>1</v>
      </c>
      <c r="G346" s="14">
        <f>+[1]HISTORICOS!N346</f>
        <v>410772.18</v>
      </c>
      <c r="H346" s="14"/>
      <c r="I346" s="14">
        <v>322371</v>
      </c>
      <c r="J346" s="14"/>
      <c r="K346" s="14"/>
      <c r="L346" s="14"/>
      <c r="M346" s="14"/>
      <c r="N346" s="14"/>
      <c r="O346" s="14"/>
      <c r="P346" s="14"/>
      <c r="Q346" s="13">
        <f t="shared" si="62"/>
        <v>322371</v>
      </c>
      <c r="R346" s="13">
        <f t="shared" si="63"/>
        <v>410772.18</v>
      </c>
      <c r="S346" s="13">
        <f t="shared" si="64"/>
        <v>366571.59</v>
      </c>
      <c r="T346" s="13">
        <f t="shared" si="65"/>
        <v>363897.02</v>
      </c>
      <c r="U346" s="13">
        <f t="shared" si="66"/>
        <v>361241.96</v>
      </c>
      <c r="V346" s="13">
        <f t="shared" si="67"/>
        <v>366571.59</v>
      </c>
      <c r="W346" s="20">
        <f t="shared" si="68"/>
        <v>62509.073842892823</v>
      </c>
      <c r="X346" s="21">
        <f t="shared" si="69"/>
        <v>0.17052350904469388</v>
      </c>
      <c r="Y346" s="20">
        <f t="shared" si="61"/>
        <v>410772.18</v>
      </c>
      <c r="Z346" s="22" t="s">
        <v>1</v>
      </c>
    </row>
    <row r="347" spans="1:26" ht="20.25" x14ac:dyDescent="0.45">
      <c r="A347" s="16">
        <v>55</v>
      </c>
      <c r="B347" s="16">
        <v>13</v>
      </c>
      <c r="C347" s="25" t="s">
        <v>472</v>
      </c>
      <c r="D347" s="25" t="s">
        <v>473</v>
      </c>
      <c r="E347" s="11" t="s">
        <v>30</v>
      </c>
      <c r="F347" s="12">
        <v>1</v>
      </c>
      <c r="G347" s="14">
        <f>+[1]HISTORICOS!N347</f>
        <v>2083408.78</v>
      </c>
      <c r="H347" s="14"/>
      <c r="I347" s="14">
        <v>339971.1</v>
      </c>
      <c r="J347" s="14"/>
      <c r="K347" s="14"/>
      <c r="L347" s="14"/>
      <c r="M347" s="14"/>
      <c r="N347" s="14"/>
      <c r="O347" s="14"/>
      <c r="P347" s="14"/>
      <c r="Q347" s="13">
        <f t="shared" si="62"/>
        <v>339971.1</v>
      </c>
      <c r="R347" s="13">
        <f t="shared" si="63"/>
        <v>2083408.78</v>
      </c>
      <c r="S347" s="13">
        <f t="shared" si="64"/>
        <v>1211689.94</v>
      </c>
      <c r="T347" s="13">
        <f t="shared" si="65"/>
        <v>841604.88</v>
      </c>
      <c r="U347" s="13">
        <f t="shared" si="66"/>
        <v>584554.47</v>
      </c>
      <c r="V347" s="13">
        <f t="shared" si="67"/>
        <v>1211689.94</v>
      </c>
      <c r="W347" s="20">
        <f t="shared" si="68"/>
        <v>1232796.6061041425</v>
      </c>
      <c r="X347" s="21">
        <f t="shared" si="69"/>
        <v>1.0174191972775994</v>
      </c>
      <c r="Y347" s="20">
        <f t="shared" si="61"/>
        <v>2083408.78</v>
      </c>
      <c r="Z347" s="22" t="s">
        <v>1</v>
      </c>
    </row>
    <row r="348" spans="1:26" ht="20.25" x14ac:dyDescent="0.45">
      <c r="A348" s="16">
        <v>56</v>
      </c>
      <c r="B348" s="16">
        <v>13</v>
      </c>
      <c r="C348" s="25" t="s">
        <v>474</v>
      </c>
      <c r="D348" s="25" t="s">
        <v>475</v>
      </c>
      <c r="E348" s="11" t="s">
        <v>30</v>
      </c>
      <c r="F348" s="12">
        <v>1</v>
      </c>
      <c r="G348" s="14">
        <f>+[1]HISTORICOS!N348</f>
        <v>1962631.45</v>
      </c>
      <c r="H348" s="14"/>
      <c r="I348" s="14">
        <v>1724310</v>
      </c>
      <c r="J348" s="14"/>
      <c r="K348" s="14"/>
      <c r="L348" s="14"/>
      <c r="M348" s="14"/>
      <c r="N348" s="14"/>
      <c r="O348" s="14"/>
      <c r="P348" s="14"/>
      <c r="Q348" s="13">
        <f t="shared" si="62"/>
        <v>1724310</v>
      </c>
      <c r="R348" s="13">
        <f t="shared" si="63"/>
        <v>1962631.45</v>
      </c>
      <c r="S348" s="13">
        <f t="shared" si="64"/>
        <v>1843470.73</v>
      </c>
      <c r="T348" s="13">
        <f t="shared" si="65"/>
        <v>1839615.46</v>
      </c>
      <c r="U348" s="13">
        <f t="shared" si="66"/>
        <v>1835768.25</v>
      </c>
      <c r="V348" s="13">
        <f t="shared" si="67"/>
        <v>1843470.73</v>
      </c>
      <c r="W348" s="20">
        <f t="shared" si="68"/>
        <v>168518.7133972107</v>
      </c>
      <c r="X348" s="21">
        <f t="shared" si="69"/>
        <v>9.1413826460488845E-2</v>
      </c>
      <c r="Y348" s="20">
        <f t="shared" si="61"/>
        <v>1962631.45</v>
      </c>
      <c r="Z348" s="22" t="s">
        <v>1</v>
      </c>
    </row>
    <row r="349" spans="1:26" x14ac:dyDescent="0.45">
      <c r="A349" s="16">
        <v>57</v>
      </c>
      <c r="B349" s="16">
        <v>13</v>
      </c>
      <c r="C349" s="25" t="s">
        <v>476</v>
      </c>
      <c r="D349" s="25" t="s">
        <v>477</v>
      </c>
      <c r="E349" s="11" t="s">
        <v>30</v>
      </c>
      <c r="F349" s="12">
        <v>1</v>
      </c>
      <c r="G349" s="14">
        <f>+[1]HISTORICOS!N349</f>
        <v>4227206.21</v>
      </c>
      <c r="H349" s="14"/>
      <c r="I349" s="14">
        <v>1624350</v>
      </c>
      <c r="J349" s="14"/>
      <c r="K349" s="14"/>
      <c r="L349" s="14"/>
      <c r="M349" s="14"/>
      <c r="N349" s="14"/>
      <c r="O349" s="14"/>
      <c r="P349" s="14"/>
      <c r="Q349" s="13">
        <f t="shared" si="62"/>
        <v>1624350</v>
      </c>
      <c r="R349" s="13">
        <f t="shared" si="63"/>
        <v>4227206.21</v>
      </c>
      <c r="S349" s="13">
        <f t="shared" si="64"/>
        <v>2925778.11</v>
      </c>
      <c r="T349" s="13">
        <f t="shared" si="65"/>
        <v>2620393.56</v>
      </c>
      <c r="U349" s="13">
        <f t="shared" si="66"/>
        <v>2346884.2000000002</v>
      </c>
      <c r="V349" s="13">
        <f t="shared" si="67"/>
        <v>2925778.11</v>
      </c>
      <c r="W349" s="20">
        <f t="shared" si="68"/>
        <v>1840497.2765445162</v>
      </c>
      <c r="X349" s="21">
        <f t="shared" si="69"/>
        <v>0.62906249460746577</v>
      </c>
      <c r="Y349" s="20">
        <f t="shared" si="61"/>
        <v>4227206.21</v>
      </c>
      <c r="Z349" s="22" t="s">
        <v>1</v>
      </c>
    </row>
    <row r="350" spans="1:26" ht="20.25" x14ac:dyDescent="0.45">
      <c r="A350" s="16">
        <v>58</v>
      </c>
      <c r="B350" s="16">
        <v>13</v>
      </c>
      <c r="C350" s="25" t="s">
        <v>478</v>
      </c>
      <c r="D350" s="25" t="s">
        <v>479</v>
      </c>
      <c r="E350" s="11" t="s">
        <v>30</v>
      </c>
      <c r="F350" s="12">
        <v>1</v>
      </c>
      <c r="G350" s="14">
        <f>+[1]HISTORICOS!N350</f>
        <v>346918.23</v>
      </c>
      <c r="H350" s="14"/>
      <c r="I350" s="14">
        <v>3498600</v>
      </c>
      <c r="J350" s="14"/>
      <c r="K350" s="14"/>
      <c r="L350" s="14"/>
      <c r="M350" s="14"/>
      <c r="N350" s="14"/>
      <c r="O350" s="14"/>
      <c r="P350" s="14"/>
      <c r="Q350" s="13">
        <f t="shared" si="62"/>
        <v>346918.23</v>
      </c>
      <c r="R350" s="13">
        <f t="shared" si="63"/>
        <v>3498600</v>
      </c>
      <c r="S350" s="13">
        <f t="shared" si="64"/>
        <v>1922759.12</v>
      </c>
      <c r="T350" s="13">
        <f t="shared" si="65"/>
        <v>1101693.3</v>
      </c>
      <c r="U350" s="13">
        <f t="shared" si="66"/>
        <v>631242.93999999994</v>
      </c>
      <c r="V350" s="13">
        <f t="shared" si="67"/>
        <v>1922759.12</v>
      </c>
      <c r="W350" s="20">
        <f t="shared" si="68"/>
        <v>2228575.5517090205</v>
      </c>
      <c r="X350" s="21">
        <f t="shared" si="69"/>
        <v>1.1590508288469439</v>
      </c>
      <c r="Y350" s="20">
        <f t="shared" si="61"/>
        <v>346918.23</v>
      </c>
      <c r="Z350" s="22" t="s">
        <v>1</v>
      </c>
    </row>
    <row r="351" spans="1:26" ht="20.25" x14ac:dyDescent="0.45">
      <c r="A351" s="16">
        <v>59</v>
      </c>
      <c r="B351" s="16">
        <v>13</v>
      </c>
      <c r="C351" s="25" t="s">
        <v>480</v>
      </c>
      <c r="D351" s="25" t="s">
        <v>481</v>
      </c>
      <c r="E351" s="11" t="s">
        <v>30</v>
      </c>
      <c r="F351" s="12">
        <v>1</v>
      </c>
      <c r="G351" s="14">
        <f>+[1]HISTORICOS!N351</f>
        <v>359312.53</v>
      </c>
      <c r="H351" s="14"/>
      <c r="I351" s="14">
        <v>287123.20000000001</v>
      </c>
      <c r="J351" s="14"/>
      <c r="K351" s="14"/>
      <c r="L351" s="14"/>
      <c r="M351" s="14"/>
      <c r="N351" s="14"/>
      <c r="O351" s="14"/>
      <c r="P351" s="14"/>
      <c r="Q351" s="13">
        <f t="shared" si="62"/>
        <v>287123.20000000001</v>
      </c>
      <c r="R351" s="13">
        <f t="shared" si="63"/>
        <v>359312.53</v>
      </c>
      <c r="S351" s="13">
        <f t="shared" si="64"/>
        <v>323217.87</v>
      </c>
      <c r="T351" s="13">
        <f t="shared" si="65"/>
        <v>321196.14</v>
      </c>
      <c r="U351" s="13">
        <f t="shared" si="66"/>
        <v>319187.07</v>
      </c>
      <c r="V351" s="13">
        <f t="shared" si="67"/>
        <v>323217.87</v>
      </c>
      <c r="W351" s="20">
        <f t="shared" si="68"/>
        <v>51045.564772313657</v>
      </c>
      <c r="X351" s="21">
        <f t="shared" si="69"/>
        <v>0.15792927777264809</v>
      </c>
      <c r="Y351" s="20">
        <f t="shared" si="61"/>
        <v>359312.53</v>
      </c>
      <c r="Z351" s="22" t="s">
        <v>1</v>
      </c>
    </row>
    <row r="352" spans="1:26" ht="20.25" x14ac:dyDescent="0.45">
      <c r="A352" s="16">
        <v>60</v>
      </c>
      <c r="B352" s="16">
        <v>13</v>
      </c>
      <c r="C352" s="25" t="s">
        <v>482</v>
      </c>
      <c r="D352" s="25" t="s">
        <v>483</v>
      </c>
      <c r="E352" s="11" t="s">
        <v>30</v>
      </c>
      <c r="F352" s="12">
        <v>1</v>
      </c>
      <c r="G352" s="14">
        <f>+[1]HISTORICOS!N352</f>
        <v>3019433</v>
      </c>
      <c r="H352" s="14"/>
      <c r="I352" s="14">
        <v>297381</v>
      </c>
      <c r="J352" s="14"/>
      <c r="K352" s="14"/>
      <c r="L352" s="14"/>
      <c r="M352" s="14"/>
      <c r="N352" s="14"/>
      <c r="O352" s="14"/>
      <c r="P352" s="14"/>
      <c r="Q352" s="13">
        <f t="shared" si="62"/>
        <v>297381</v>
      </c>
      <c r="R352" s="13">
        <f t="shared" si="63"/>
        <v>3019433</v>
      </c>
      <c r="S352" s="13">
        <f t="shared" si="64"/>
        <v>1658407</v>
      </c>
      <c r="T352" s="13">
        <f t="shared" si="65"/>
        <v>947587.47</v>
      </c>
      <c r="U352" s="13">
        <f t="shared" si="66"/>
        <v>541436.44999999995</v>
      </c>
      <c r="V352" s="13">
        <f t="shared" si="67"/>
        <v>1658407</v>
      </c>
      <c r="W352" s="20">
        <f t="shared" si="68"/>
        <v>1924781.4279424041</v>
      </c>
      <c r="X352" s="21">
        <f t="shared" si="69"/>
        <v>1.1606206606354195</v>
      </c>
      <c r="Y352" s="20">
        <f t="shared" si="61"/>
        <v>3019433</v>
      </c>
      <c r="Z352" s="22" t="s">
        <v>1</v>
      </c>
    </row>
    <row r="353" spans="1:26" ht="20.25" x14ac:dyDescent="0.45">
      <c r="A353" s="16">
        <v>61</v>
      </c>
      <c r="B353" s="16">
        <v>13</v>
      </c>
      <c r="C353" s="25" t="s">
        <v>482</v>
      </c>
      <c r="D353" s="25" t="s">
        <v>484</v>
      </c>
      <c r="E353" s="11" t="s">
        <v>30</v>
      </c>
      <c r="F353" s="12">
        <v>1</v>
      </c>
      <c r="G353" s="14">
        <f>+[1]HISTORICOS!N353</f>
        <v>3774291.26</v>
      </c>
      <c r="H353" s="14"/>
      <c r="I353" s="14">
        <v>2499000</v>
      </c>
      <c r="J353" s="14"/>
      <c r="K353" s="14"/>
      <c r="L353" s="14"/>
      <c r="M353" s="14"/>
      <c r="N353" s="14"/>
      <c r="O353" s="14"/>
      <c r="P353" s="14"/>
      <c r="Q353" s="13">
        <f t="shared" si="62"/>
        <v>2499000</v>
      </c>
      <c r="R353" s="13">
        <f t="shared" si="63"/>
        <v>3774291.26</v>
      </c>
      <c r="S353" s="13">
        <f t="shared" si="64"/>
        <v>3136645.63</v>
      </c>
      <c r="T353" s="13">
        <f t="shared" si="65"/>
        <v>3071148.62</v>
      </c>
      <c r="U353" s="13">
        <f t="shared" si="66"/>
        <v>3007019.27</v>
      </c>
      <c r="V353" s="13">
        <f t="shared" si="67"/>
        <v>3136645.63</v>
      </c>
      <c r="W353" s="20">
        <f t="shared" si="68"/>
        <v>901767.09793393733</v>
      </c>
      <c r="X353" s="21">
        <f t="shared" si="69"/>
        <v>0.28749409538301507</v>
      </c>
      <c r="Y353" s="20">
        <f t="shared" si="61"/>
        <v>3774291.26</v>
      </c>
      <c r="Z353" s="22" t="s">
        <v>1</v>
      </c>
    </row>
    <row r="354" spans="1:26" ht="20.25" x14ac:dyDescent="0.45">
      <c r="A354" s="16">
        <v>62</v>
      </c>
      <c r="B354" s="16">
        <v>13</v>
      </c>
      <c r="C354" s="25" t="s">
        <v>485</v>
      </c>
      <c r="D354" s="25" t="s">
        <v>486</v>
      </c>
      <c r="E354" s="11" t="s">
        <v>30</v>
      </c>
      <c r="F354" s="12">
        <v>1</v>
      </c>
      <c r="G354" s="14">
        <f>+[1]HISTORICOS!N354</f>
        <v>6153892.04</v>
      </c>
      <c r="H354" s="14"/>
      <c r="I354" s="14">
        <v>3123750</v>
      </c>
      <c r="J354" s="14"/>
      <c r="K354" s="14"/>
      <c r="L354" s="14"/>
      <c r="M354" s="14"/>
      <c r="N354" s="14"/>
      <c r="O354" s="14"/>
      <c r="P354" s="14"/>
      <c r="Q354" s="13">
        <f t="shared" si="62"/>
        <v>3123750</v>
      </c>
      <c r="R354" s="13">
        <f t="shared" si="63"/>
        <v>6153892.04</v>
      </c>
      <c r="S354" s="13">
        <f t="shared" si="64"/>
        <v>4638821.0199999996</v>
      </c>
      <c r="T354" s="13">
        <f t="shared" si="65"/>
        <v>4384429.3</v>
      </c>
      <c r="U354" s="13">
        <f t="shared" si="66"/>
        <v>4143988.35</v>
      </c>
      <c r="V354" s="13">
        <f t="shared" si="67"/>
        <v>4638821.0199999996</v>
      </c>
      <c r="W354" s="20">
        <f t="shared" si="68"/>
        <v>2142633.9844424403</v>
      </c>
      <c r="X354" s="21">
        <f t="shared" si="69"/>
        <v>0.46189192797148282</v>
      </c>
      <c r="Y354" s="20">
        <f t="shared" si="61"/>
        <v>6153892.04</v>
      </c>
      <c r="Z354" s="22" t="s">
        <v>1</v>
      </c>
    </row>
    <row r="355" spans="1:26" ht="20.25" x14ac:dyDescent="0.45">
      <c r="A355" s="16">
        <v>63</v>
      </c>
      <c r="B355" s="16">
        <v>13</v>
      </c>
      <c r="C355" s="25" t="s">
        <v>487</v>
      </c>
      <c r="D355" s="25" t="s">
        <v>488</v>
      </c>
      <c r="E355" s="11" t="s">
        <v>30</v>
      </c>
      <c r="F355" s="12">
        <v>1</v>
      </c>
      <c r="G355" s="14">
        <f>+[1]HISTORICOS!N355</f>
        <v>6153892.04</v>
      </c>
      <c r="H355" s="14"/>
      <c r="I355" s="14">
        <v>5093200</v>
      </c>
      <c r="J355" s="14"/>
      <c r="K355" s="14"/>
      <c r="L355" s="14"/>
      <c r="M355" s="14"/>
      <c r="N355" s="14"/>
      <c r="O355" s="14"/>
      <c r="P355" s="14"/>
      <c r="Q355" s="13">
        <f t="shared" si="62"/>
        <v>5093200</v>
      </c>
      <c r="R355" s="13">
        <f t="shared" si="63"/>
        <v>6153892.04</v>
      </c>
      <c r="S355" s="13">
        <f t="shared" si="64"/>
        <v>5623546.0199999996</v>
      </c>
      <c r="T355" s="13">
        <f t="shared" si="65"/>
        <v>5598482.2000000002</v>
      </c>
      <c r="U355" s="13">
        <f t="shared" si="66"/>
        <v>5573530.0899999999</v>
      </c>
      <c r="V355" s="13">
        <f t="shared" si="67"/>
        <v>5623546.0199999996</v>
      </c>
      <c r="W355" s="20">
        <f t="shared" si="68"/>
        <v>750022.53423459281</v>
      </c>
      <c r="X355" s="21">
        <f t="shared" si="69"/>
        <v>0.13337181407730223</v>
      </c>
      <c r="Y355" s="20">
        <f t="shared" si="61"/>
        <v>6153892.04</v>
      </c>
      <c r="Z355" s="22" t="s">
        <v>1</v>
      </c>
    </row>
    <row r="356" spans="1:26" ht="20.25" x14ac:dyDescent="0.45">
      <c r="A356" s="16">
        <v>64</v>
      </c>
      <c r="B356" s="16">
        <v>13</v>
      </c>
      <c r="C356" s="25" t="s">
        <v>489</v>
      </c>
      <c r="D356" s="25" t="s">
        <v>490</v>
      </c>
      <c r="E356" s="11" t="s">
        <v>30</v>
      </c>
      <c r="F356" s="12">
        <v>1</v>
      </c>
      <c r="G356" s="14">
        <f>+[1]HISTORICOS!N356</f>
        <v>2076938.56</v>
      </c>
      <c r="H356" s="14"/>
      <c r="I356" s="14">
        <v>5093200</v>
      </c>
      <c r="J356" s="14"/>
      <c r="K356" s="14"/>
      <c r="L356" s="14"/>
      <c r="M356" s="14"/>
      <c r="N356" s="14"/>
      <c r="O356" s="14"/>
      <c r="P356" s="14"/>
      <c r="Q356" s="13">
        <f t="shared" si="62"/>
        <v>2076938.56</v>
      </c>
      <c r="R356" s="13">
        <f t="shared" si="63"/>
        <v>5093200</v>
      </c>
      <c r="S356" s="13">
        <f t="shared" si="64"/>
        <v>3585069.28</v>
      </c>
      <c r="T356" s="13">
        <f t="shared" si="65"/>
        <v>3252424.25</v>
      </c>
      <c r="U356" s="13">
        <f t="shared" si="66"/>
        <v>2950644.09</v>
      </c>
      <c r="V356" s="13">
        <f t="shared" si="67"/>
        <v>3585069.28</v>
      </c>
      <c r="W356" s="20">
        <f t="shared" si="68"/>
        <v>2132818.9180554999</v>
      </c>
      <c r="X356" s="21">
        <f t="shared" si="69"/>
        <v>0.59491707174358988</v>
      </c>
      <c r="Y356" s="20">
        <f t="shared" si="61"/>
        <v>2076938.56</v>
      </c>
      <c r="Z356" s="22" t="s">
        <v>1</v>
      </c>
    </row>
    <row r="357" spans="1:26" x14ac:dyDescent="0.45">
      <c r="A357" s="16">
        <v>65</v>
      </c>
      <c r="B357" s="16">
        <v>13</v>
      </c>
      <c r="C357" s="25" t="s">
        <v>491</v>
      </c>
      <c r="D357" s="25" t="s">
        <v>491</v>
      </c>
      <c r="E357" s="11" t="s">
        <v>30</v>
      </c>
      <c r="F357" s="12">
        <v>1</v>
      </c>
      <c r="G357" s="14">
        <f>+[1]HISTORICOS!N357</f>
        <v>153847.29</v>
      </c>
      <c r="H357" s="14"/>
      <c r="I357" s="14">
        <v>1718955</v>
      </c>
      <c r="J357" s="14"/>
      <c r="K357" s="14"/>
      <c r="L357" s="14"/>
      <c r="M357" s="14"/>
      <c r="N357" s="14"/>
      <c r="O357" s="14"/>
      <c r="P357" s="14"/>
      <c r="Q357" s="13">
        <f t="shared" si="62"/>
        <v>153847.29</v>
      </c>
      <c r="R357" s="13">
        <f t="shared" si="63"/>
        <v>1718955</v>
      </c>
      <c r="S357" s="13">
        <f t="shared" si="64"/>
        <v>936401.15</v>
      </c>
      <c r="T357" s="13">
        <f t="shared" si="65"/>
        <v>514253.41</v>
      </c>
      <c r="U357" s="13">
        <f t="shared" si="66"/>
        <v>282418.03000000003</v>
      </c>
      <c r="V357" s="13">
        <f t="shared" si="67"/>
        <v>936401.15</v>
      </c>
      <c r="W357" s="20">
        <f t="shared" si="68"/>
        <v>1106698.2750283484</v>
      </c>
      <c r="X357" s="21">
        <f t="shared" si="69"/>
        <v>1.1818634300356727</v>
      </c>
      <c r="Y357" s="20">
        <f t="shared" ref="Y357:Y373" si="70">+G357</f>
        <v>153847.29</v>
      </c>
      <c r="Z357" s="22" t="s">
        <v>1</v>
      </c>
    </row>
    <row r="358" spans="1:26" ht="30.4" x14ac:dyDescent="0.45">
      <c r="A358" s="16">
        <v>66</v>
      </c>
      <c r="B358" s="16">
        <v>13</v>
      </c>
      <c r="C358" s="28" t="s">
        <v>492</v>
      </c>
      <c r="D358" s="28" t="s">
        <v>492</v>
      </c>
      <c r="E358" s="11" t="s">
        <v>30</v>
      </c>
      <c r="F358" s="12">
        <v>1</v>
      </c>
      <c r="G358" s="14">
        <f>+[1]HISTORICOS!N358</f>
        <v>461541.9</v>
      </c>
      <c r="H358" s="14"/>
      <c r="I358" s="14">
        <v>127330</v>
      </c>
      <c r="J358" s="14"/>
      <c r="K358" s="14"/>
      <c r="L358" s="14"/>
      <c r="M358" s="14"/>
      <c r="N358" s="14"/>
      <c r="O358" s="14"/>
      <c r="P358" s="14"/>
      <c r="Q358" s="13">
        <f t="shared" si="62"/>
        <v>127330</v>
      </c>
      <c r="R358" s="13">
        <f t="shared" si="63"/>
        <v>461541.9</v>
      </c>
      <c r="S358" s="13">
        <f t="shared" si="64"/>
        <v>294435.95</v>
      </c>
      <c r="T358" s="13">
        <f t="shared" si="65"/>
        <v>242421.39</v>
      </c>
      <c r="U358" s="13">
        <f t="shared" si="66"/>
        <v>199595.63</v>
      </c>
      <c r="V358" s="13">
        <f t="shared" si="67"/>
        <v>294435.95</v>
      </c>
      <c r="W358" s="20">
        <f t="shared" si="68"/>
        <v>236323.5008432403</v>
      </c>
      <c r="X358" s="21">
        <f t="shared" si="69"/>
        <v>0.80263127122635769</v>
      </c>
      <c r="Y358" s="20">
        <f t="shared" si="70"/>
        <v>461541.9</v>
      </c>
      <c r="Z358" s="22" t="s">
        <v>1</v>
      </c>
    </row>
    <row r="359" spans="1:26" ht="30.4" x14ac:dyDescent="0.45">
      <c r="A359" s="16">
        <v>67</v>
      </c>
      <c r="B359" s="16">
        <v>13</v>
      </c>
      <c r="C359" s="25" t="s">
        <v>493</v>
      </c>
      <c r="D359" s="25" t="s">
        <v>493</v>
      </c>
      <c r="E359" s="11" t="s">
        <v>30</v>
      </c>
      <c r="F359" s="12">
        <v>1</v>
      </c>
      <c r="G359" s="14">
        <f>+[1]HISTORICOS!N359</f>
        <v>461541.9</v>
      </c>
      <c r="H359" s="14"/>
      <c r="I359" s="14">
        <v>381990</v>
      </c>
      <c r="J359" s="14"/>
      <c r="K359" s="14"/>
      <c r="L359" s="14"/>
      <c r="M359" s="14"/>
      <c r="N359" s="14"/>
      <c r="O359" s="14"/>
      <c r="P359" s="14"/>
      <c r="Q359" s="13">
        <f t="shared" si="62"/>
        <v>381990</v>
      </c>
      <c r="R359" s="13">
        <f t="shared" si="63"/>
        <v>461541.9</v>
      </c>
      <c r="S359" s="13">
        <f t="shared" si="64"/>
        <v>421765.95</v>
      </c>
      <c r="T359" s="13">
        <f t="shared" si="65"/>
        <v>419886.16</v>
      </c>
      <c r="U359" s="13">
        <f t="shared" si="66"/>
        <v>418014.76</v>
      </c>
      <c r="V359" s="13">
        <f t="shared" si="67"/>
        <v>421765.95</v>
      </c>
      <c r="W359" s="20">
        <f t="shared" si="68"/>
        <v>56251.687946274127</v>
      </c>
      <c r="X359" s="21">
        <f t="shared" si="69"/>
        <v>0.13337180952202074</v>
      </c>
      <c r="Y359" s="20">
        <f t="shared" si="70"/>
        <v>461541.9</v>
      </c>
      <c r="Z359" s="22" t="s">
        <v>1</v>
      </c>
    </row>
    <row r="360" spans="1:26" ht="20.25" x14ac:dyDescent="0.45">
      <c r="A360" s="16">
        <v>68</v>
      </c>
      <c r="B360" s="16">
        <v>13</v>
      </c>
      <c r="C360" s="25" t="s">
        <v>494</v>
      </c>
      <c r="D360" s="25" t="s">
        <v>494</v>
      </c>
      <c r="E360" s="11" t="s">
        <v>30</v>
      </c>
      <c r="F360" s="12">
        <v>1</v>
      </c>
      <c r="G360" s="14">
        <f>+[1]HISTORICOS!N360</f>
        <v>184616.76</v>
      </c>
      <c r="H360" s="14"/>
      <c r="I360" s="14">
        <v>381990</v>
      </c>
      <c r="J360" s="14"/>
      <c r="K360" s="14"/>
      <c r="L360" s="14"/>
      <c r="M360" s="14"/>
      <c r="N360" s="14"/>
      <c r="O360" s="14"/>
      <c r="P360" s="14"/>
      <c r="Q360" s="13">
        <f t="shared" si="62"/>
        <v>184616.76</v>
      </c>
      <c r="R360" s="13">
        <f t="shared" si="63"/>
        <v>381990</v>
      </c>
      <c r="S360" s="13">
        <f t="shared" si="64"/>
        <v>283303.38</v>
      </c>
      <c r="T360" s="13">
        <f t="shared" si="65"/>
        <v>265559.33</v>
      </c>
      <c r="U360" s="13">
        <f t="shared" si="66"/>
        <v>248926.63</v>
      </c>
      <c r="V360" s="13">
        <f t="shared" si="67"/>
        <v>283303.38</v>
      </c>
      <c r="W360" s="20">
        <f t="shared" si="68"/>
        <v>139563.95642875994</v>
      </c>
      <c r="X360" s="21">
        <f t="shared" si="69"/>
        <v>0.4926307495122717</v>
      </c>
      <c r="Y360" s="20">
        <f t="shared" si="70"/>
        <v>184616.76</v>
      </c>
      <c r="Z360" s="22" t="s">
        <v>1</v>
      </c>
    </row>
    <row r="361" spans="1:26" ht="20.25" x14ac:dyDescent="0.45">
      <c r="A361" s="16">
        <v>69</v>
      </c>
      <c r="B361" s="16">
        <v>13</v>
      </c>
      <c r="C361" s="25" t="s">
        <v>495</v>
      </c>
      <c r="D361" s="25" t="s">
        <v>495</v>
      </c>
      <c r="E361" s="11" t="s">
        <v>30</v>
      </c>
      <c r="F361" s="12">
        <v>1</v>
      </c>
      <c r="G361" s="14">
        <f>+[1]HISTORICOS!N361</f>
        <v>184616.76</v>
      </c>
      <c r="H361" s="14"/>
      <c r="I361" s="14">
        <v>152796</v>
      </c>
      <c r="J361" s="14"/>
      <c r="K361" s="14"/>
      <c r="L361" s="14"/>
      <c r="M361" s="14"/>
      <c r="N361" s="14"/>
      <c r="O361" s="14"/>
      <c r="P361" s="14"/>
      <c r="Q361" s="13">
        <f t="shared" si="62"/>
        <v>152796</v>
      </c>
      <c r="R361" s="13">
        <f t="shared" si="63"/>
        <v>184616.76</v>
      </c>
      <c r="S361" s="13">
        <f t="shared" si="64"/>
        <v>168706.38</v>
      </c>
      <c r="T361" s="13">
        <f t="shared" si="65"/>
        <v>167954.47</v>
      </c>
      <c r="U361" s="13">
        <f t="shared" si="66"/>
        <v>167205.9</v>
      </c>
      <c r="V361" s="13">
        <f t="shared" si="67"/>
        <v>168706.38</v>
      </c>
      <c r="W361" s="20">
        <f t="shared" si="68"/>
        <v>22500.675178509649</v>
      </c>
      <c r="X361" s="21">
        <f t="shared" si="69"/>
        <v>0.13337180952202074</v>
      </c>
      <c r="Y361" s="20">
        <f t="shared" si="70"/>
        <v>184616.76</v>
      </c>
      <c r="Z361" s="22" t="s">
        <v>1</v>
      </c>
    </row>
    <row r="362" spans="1:26" ht="20.25" x14ac:dyDescent="0.45">
      <c r="A362" s="16">
        <v>70</v>
      </c>
      <c r="B362" s="16">
        <v>13</v>
      </c>
      <c r="C362" s="25" t="s">
        <v>496</v>
      </c>
      <c r="D362" s="25" t="s">
        <v>496</v>
      </c>
      <c r="E362" s="11" t="s">
        <v>30</v>
      </c>
      <c r="F362" s="12">
        <v>1</v>
      </c>
      <c r="G362" s="14">
        <f>+[1]HISTORICOS!N362</f>
        <v>692312.86</v>
      </c>
      <c r="H362" s="14"/>
      <c r="I362" s="14">
        <v>152796</v>
      </c>
      <c r="J362" s="14"/>
      <c r="K362" s="14"/>
      <c r="L362" s="14"/>
      <c r="M362" s="14"/>
      <c r="N362" s="14"/>
      <c r="O362" s="14"/>
      <c r="P362" s="14"/>
      <c r="Q362" s="13">
        <f t="shared" si="62"/>
        <v>152796</v>
      </c>
      <c r="R362" s="13">
        <f t="shared" si="63"/>
        <v>692312.86</v>
      </c>
      <c r="S362" s="13">
        <f t="shared" si="64"/>
        <v>422554.43</v>
      </c>
      <c r="T362" s="13">
        <f t="shared" si="65"/>
        <v>325242.43</v>
      </c>
      <c r="U362" s="13">
        <f t="shared" si="66"/>
        <v>250340.85</v>
      </c>
      <c r="V362" s="13">
        <f t="shared" si="67"/>
        <v>422554.43</v>
      </c>
      <c r="W362" s="20">
        <f t="shared" si="68"/>
        <v>381496.03027047316</v>
      </c>
      <c r="X362" s="21">
        <f t="shared" si="69"/>
        <v>0.90283287355542141</v>
      </c>
      <c r="Y362" s="20">
        <f t="shared" si="70"/>
        <v>692312.86</v>
      </c>
      <c r="Z362" s="22" t="s">
        <v>1</v>
      </c>
    </row>
    <row r="363" spans="1:26" ht="30.4" x14ac:dyDescent="0.45">
      <c r="A363" s="16">
        <v>71</v>
      </c>
      <c r="B363" s="16">
        <v>13</v>
      </c>
      <c r="C363" s="25" t="s">
        <v>497</v>
      </c>
      <c r="D363" s="25" t="s">
        <v>497</v>
      </c>
      <c r="E363" s="11" t="s">
        <v>30</v>
      </c>
      <c r="F363" s="12">
        <v>1</v>
      </c>
      <c r="G363" s="14">
        <f>+[1]HISTORICOS!N363</f>
        <v>692312.86</v>
      </c>
      <c r="H363" s="14"/>
      <c r="I363" s="14">
        <v>572985</v>
      </c>
      <c r="J363" s="14"/>
      <c r="K363" s="14"/>
      <c r="L363" s="14"/>
      <c r="M363" s="14"/>
      <c r="N363" s="14"/>
      <c r="O363" s="14"/>
      <c r="P363" s="14"/>
      <c r="Q363" s="13">
        <f t="shared" si="62"/>
        <v>572985</v>
      </c>
      <c r="R363" s="13">
        <f t="shared" si="63"/>
        <v>692312.86</v>
      </c>
      <c r="S363" s="13">
        <f t="shared" si="64"/>
        <v>632648.93000000005</v>
      </c>
      <c r="T363" s="13">
        <f t="shared" si="65"/>
        <v>629829.25</v>
      </c>
      <c r="U363" s="13">
        <f t="shared" si="66"/>
        <v>627022.14</v>
      </c>
      <c r="V363" s="13">
        <f t="shared" si="67"/>
        <v>632648.93000000005</v>
      </c>
      <c r="W363" s="20">
        <f t="shared" si="68"/>
        <v>84377.538990478963</v>
      </c>
      <c r="X363" s="21">
        <f t="shared" si="69"/>
        <v>0.13337181964486838</v>
      </c>
      <c r="Y363" s="20">
        <f t="shared" si="70"/>
        <v>692312.86</v>
      </c>
      <c r="Z363" s="22" t="s">
        <v>1</v>
      </c>
    </row>
    <row r="364" spans="1:26" ht="30.4" x14ac:dyDescent="0.45">
      <c r="A364" s="16">
        <v>72</v>
      </c>
      <c r="B364" s="16">
        <v>13</v>
      </c>
      <c r="C364" s="25" t="s">
        <v>498</v>
      </c>
      <c r="D364" s="25" t="s">
        <v>498</v>
      </c>
      <c r="E364" s="11" t="s">
        <v>30</v>
      </c>
      <c r="F364" s="12">
        <v>1</v>
      </c>
      <c r="G364" s="14">
        <f>+[1]HISTORICOS!N364</f>
        <v>692312.86</v>
      </c>
      <c r="H364" s="14"/>
      <c r="I364" s="14">
        <v>572985</v>
      </c>
      <c r="J364" s="14"/>
      <c r="K364" s="14"/>
      <c r="L364" s="14"/>
      <c r="M364" s="14"/>
      <c r="N364" s="14"/>
      <c r="O364" s="14"/>
      <c r="P364" s="14"/>
      <c r="Q364" s="13">
        <f t="shared" si="62"/>
        <v>572985</v>
      </c>
      <c r="R364" s="13">
        <f t="shared" si="63"/>
        <v>692312.86</v>
      </c>
      <c r="S364" s="13">
        <f t="shared" si="64"/>
        <v>632648.93000000005</v>
      </c>
      <c r="T364" s="13">
        <f t="shared" si="65"/>
        <v>629829.25</v>
      </c>
      <c r="U364" s="13">
        <f t="shared" si="66"/>
        <v>627022.14</v>
      </c>
      <c r="V364" s="13">
        <f t="shared" si="67"/>
        <v>632648.93000000005</v>
      </c>
      <c r="W364" s="20">
        <f t="shared" si="68"/>
        <v>84377.538990478963</v>
      </c>
      <c r="X364" s="21">
        <f t="shared" si="69"/>
        <v>0.13337181964486838</v>
      </c>
      <c r="Y364" s="20">
        <f t="shared" si="70"/>
        <v>692312.86</v>
      </c>
      <c r="Z364" s="22" t="s">
        <v>1</v>
      </c>
    </row>
    <row r="365" spans="1:26" x14ac:dyDescent="0.45">
      <c r="A365" s="16">
        <v>73</v>
      </c>
      <c r="B365" s="16">
        <v>13</v>
      </c>
      <c r="C365" s="25" t="s">
        <v>499</v>
      </c>
      <c r="D365" s="25" t="s">
        <v>499</v>
      </c>
      <c r="E365" s="11" t="s">
        <v>30</v>
      </c>
      <c r="F365" s="12">
        <v>1</v>
      </c>
      <c r="G365" s="14">
        <f>+[1]HISTORICOS!N365</f>
        <v>43076.77</v>
      </c>
      <c r="H365" s="14"/>
      <c r="I365" s="14">
        <v>572985</v>
      </c>
      <c r="J365" s="14"/>
      <c r="K365" s="14"/>
      <c r="L365" s="14"/>
      <c r="M365" s="14"/>
      <c r="N365" s="14"/>
      <c r="O365" s="14"/>
      <c r="P365" s="14"/>
      <c r="Q365" s="13">
        <f t="shared" si="62"/>
        <v>43076.77</v>
      </c>
      <c r="R365" s="13">
        <f t="shared" si="63"/>
        <v>572985</v>
      </c>
      <c r="S365" s="13">
        <f t="shared" si="64"/>
        <v>308030.89</v>
      </c>
      <c r="T365" s="13">
        <f t="shared" si="65"/>
        <v>157106.15</v>
      </c>
      <c r="U365" s="13">
        <f t="shared" si="66"/>
        <v>80129.440000000002</v>
      </c>
      <c r="V365" s="13">
        <f t="shared" si="67"/>
        <v>308030.89</v>
      </c>
      <c r="W365" s="20">
        <f t="shared" si="68"/>
        <v>374701.70283956069</v>
      </c>
      <c r="X365" s="21">
        <f t="shared" si="69"/>
        <v>1.2164419706074305</v>
      </c>
      <c r="Y365" s="20">
        <f t="shared" si="70"/>
        <v>43076.77</v>
      </c>
      <c r="Z365" s="22" t="s">
        <v>1</v>
      </c>
    </row>
    <row r="366" spans="1:26" x14ac:dyDescent="0.45">
      <c r="A366" s="16">
        <v>74</v>
      </c>
      <c r="B366" s="16">
        <v>13</v>
      </c>
      <c r="C366" s="25" t="s">
        <v>500</v>
      </c>
      <c r="D366" s="25" t="s">
        <v>500</v>
      </c>
      <c r="E366" s="11" t="s">
        <v>30</v>
      </c>
      <c r="F366" s="12">
        <v>1</v>
      </c>
      <c r="G366" s="14">
        <f>+[1]HISTORICOS!N366</f>
        <v>60000.81</v>
      </c>
      <c r="H366" s="14"/>
      <c r="I366" s="14">
        <v>35652.400000000001</v>
      </c>
      <c r="J366" s="14"/>
      <c r="K366" s="14"/>
      <c r="L366" s="14"/>
      <c r="M366" s="14"/>
      <c r="N366" s="14"/>
      <c r="O366" s="14"/>
      <c r="P366" s="14"/>
      <c r="Q366" s="13">
        <f t="shared" si="62"/>
        <v>35652.400000000001</v>
      </c>
      <c r="R366" s="13">
        <f t="shared" si="63"/>
        <v>60000.81</v>
      </c>
      <c r="S366" s="13">
        <f t="shared" si="64"/>
        <v>47826.61</v>
      </c>
      <c r="T366" s="13">
        <f t="shared" si="65"/>
        <v>46251.19</v>
      </c>
      <c r="U366" s="13">
        <f t="shared" si="66"/>
        <v>44727.68</v>
      </c>
      <c r="V366" s="13">
        <f t="shared" si="67"/>
        <v>47826.61</v>
      </c>
      <c r="W366" s="20">
        <f t="shared" si="68"/>
        <v>17216.925822110359</v>
      </c>
      <c r="X366" s="21">
        <f t="shared" si="69"/>
        <v>0.35998633024816851</v>
      </c>
      <c r="Y366" s="20">
        <f t="shared" si="70"/>
        <v>60000.81</v>
      </c>
      <c r="Z366" s="22" t="s">
        <v>1</v>
      </c>
    </row>
    <row r="367" spans="1:26" ht="20.25" x14ac:dyDescent="0.45">
      <c r="A367" s="16">
        <v>75</v>
      </c>
      <c r="B367" s="16">
        <v>13</v>
      </c>
      <c r="C367" s="25" t="s">
        <v>501</v>
      </c>
      <c r="D367" s="25" t="s">
        <v>501</v>
      </c>
      <c r="E367" s="11" t="s">
        <v>30</v>
      </c>
      <c r="F367" s="12">
        <v>1</v>
      </c>
      <c r="G367" s="14">
        <f>+[1]HISTORICOS!N367</f>
        <v>63077.03</v>
      </c>
      <c r="H367" s="14"/>
      <c r="I367" s="14">
        <v>49658.7</v>
      </c>
      <c r="J367" s="14"/>
      <c r="K367" s="14"/>
      <c r="L367" s="14"/>
      <c r="M367" s="14"/>
      <c r="N367" s="14"/>
      <c r="O367" s="14"/>
      <c r="P367" s="14"/>
      <c r="Q367" s="13">
        <f t="shared" si="62"/>
        <v>49658.7</v>
      </c>
      <c r="R367" s="13">
        <f t="shared" si="63"/>
        <v>63077.03</v>
      </c>
      <c r="S367" s="13">
        <f t="shared" si="64"/>
        <v>56367.87</v>
      </c>
      <c r="T367" s="13">
        <f t="shared" si="65"/>
        <v>55967.16</v>
      </c>
      <c r="U367" s="13">
        <f t="shared" si="66"/>
        <v>55569.31</v>
      </c>
      <c r="V367" s="13">
        <f t="shared" si="67"/>
        <v>56367.87</v>
      </c>
      <c r="W367" s="20">
        <f t="shared" si="68"/>
        <v>9488.1921351989167</v>
      </c>
      <c r="X367" s="21">
        <f t="shared" si="69"/>
        <v>0.16832624924800096</v>
      </c>
      <c r="Y367" s="20">
        <f t="shared" si="70"/>
        <v>63077.03</v>
      </c>
      <c r="Z367" s="22" t="s">
        <v>1</v>
      </c>
    </row>
    <row r="368" spans="1:26" x14ac:dyDescent="0.45">
      <c r="A368" s="16">
        <v>76</v>
      </c>
      <c r="B368" s="16">
        <v>13</v>
      </c>
      <c r="C368" s="25" t="s">
        <v>502</v>
      </c>
      <c r="D368" s="25" t="s">
        <v>502</v>
      </c>
      <c r="E368" s="11" t="s">
        <v>30</v>
      </c>
      <c r="F368" s="12">
        <v>1</v>
      </c>
      <c r="G368" s="14">
        <f>+[1]HISTORICOS!N368</f>
        <v>67692.570000000007</v>
      </c>
      <c r="H368" s="14"/>
      <c r="I368" s="14">
        <v>52205.3</v>
      </c>
      <c r="J368" s="14"/>
      <c r="K368" s="14"/>
      <c r="L368" s="14"/>
      <c r="M368" s="14"/>
      <c r="N368" s="14"/>
      <c r="O368" s="14"/>
      <c r="P368" s="14"/>
      <c r="Q368" s="13">
        <f t="shared" si="62"/>
        <v>52205.3</v>
      </c>
      <c r="R368" s="13">
        <f t="shared" si="63"/>
        <v>67692.570000000007</v>
      </c>
      <c r="S368" s="13">
        <f t="shared" si="64"/>
        <v>59948.94</v>
      </c>
      <c r="T368" s="13">
        <f t="shared" si="65"/>
        <v>59446.71</v>
      </c>
      <c r="U368" s="13">
        <f t="shared" si="66"/>
        <v>58948.69</v>
      </c>
      <c r="V368" s="13">
        <f t="shared" si="67"/>
        <v>59948.94</v>
      </c>
      <c r="W368" s="20">
        <f t="shared" si="68"/>
        <v>10951.15363906699</v>
      </c>
      <c r="X368" s="21">
        <f t="shared" si="69"/>
        <v>0.18267468347341903</v>
      </c>
      <c r="Y368" s="20">
        <f t="shared" si="70"/>
        <v>67692.570000000007</v>
      </c>
      <c r="Z368" s="22" t="s">
        <v>1</v>
      </c>
    </row>
    <row r="369" spans="1:26" ht="20.25" x14ac:dyDescent="0.45">
      <c r="A369" s="16">
        <v>77</v>
      </c>
      <c r="B369" s="16">
        <v>13</v>
      </c>
      <c r="C369" s="25" t="s">
        <v>503</v>
      </c>
      <c r="D369" s="25" t="s">
        <v>504</v>
      </c>
      <c r="E369" s="11" t="s">
        <v>30</v>
      </c>
      <c r="F369" s="12">
        <v>1</v>
      </c>
      <c r="G369" s="14">
        <f>+[1]HISTORICOS!N369</f>
        <v>338464.06</v>
      </c>
      <c r="H369" s="14"/>
      <c r="I369" s="14">
        <v>56025.2</v>
      </c>
      <c r="J369" s="14"/>
      <c r="K369" s="14"/>
      <c r="L369" s="14"/>
      <c r="M369" s="14"/>
      <c r="N369" s="14"/>
      <c r="O369" s="14"/>
      <c r="P369" s="14"/>
      <c r="Q369" s="13">
        <f t="shared" si="62"/>
        <v>56025.2</v>
      </c>
      <c r="R369" s="13">
        <f t="shared" si="63"/>
        <v>338464.06</v>
      </c>
      <c r="S369" s="13">
        <f t="shared" si="64"/>
        <v>197244.63</v>
      </c>
      <c r="T369" s="13">
        <f t="shared" si="65"/>
        <v>137704.45000000001</v>
      </c>
      <c r="U369" s="13">
        <f t="shared" si="66"/>
        <v>96137.05</v>
      </c>
      <c r="V369" s="13">
        <f t="shared" si="67"/>
        <v>197244.63</v>
      </c>
      <c r="W369" s="20">
        <f t="shared" si="68"/>
        <v>199714.4331765979</v>
      </c>
      <c r="X369" s="21">
        <f t="shared" si="69"/>
        <v>1.0125215230275111</v>
      </c>
      <c r="Y369" s="20">
        <f t="shared" si="70"/>
        <v>338464.06</v>
      </c>
      <c r="Z369" s="22" t="s">
        <v>1</v>
      </c>
    </row>
    <row r="370" spans="1:26" ht="20.25" x14ac:dyDescent="0.45">
      <c r="A370" s="16">
        <v>78</v>
      </c>
      <c r="B370" s="16">
        <v>13</v>
      </c>
      <c r="C370" s="25" t="s">
        <v>505</v>
      </c>
      <c r="D370" s="25" t="s">
        <v>506</v>
      </c>
      <c r="E370" s="11" t="s">
        <v>30</v>
      </c>
      <c r="F370" s="12">
        <v>1</v>
      </c>
      <c r="G370" s="14">
        <f>+[1]HISTORICOS!N370</f>
        <v>338464.06</v>
      </c>
      <c r="H370" s="14"/>
      <c r="I370" s="14">
        <v>280126</v>
      </c>
      <c r="J370" s="14"/>
      <c r="K370" s="14"/>
      <c r="L370" s="14"/>
      <c r="M370" s="14"/>
      <c r="N370" s="14"/>
      <c r="O370" s="14"/>
      <c r="P370" s="14"/>
      <c r="Q370" s="13">
        <f t="shared" si="62"/>
        <v>280126</v>
      </c>
      <c r="R370" s="13">
        <f t="shared" si="63"/>
        <v>338464.06</v>
      </c>
      <c r="S370" s="13">
        <f t="shared" si="64"/>
        <v>309295.03000000003</v>
      </c>
      <c r="T370" s="13">
        <f t="shared" si="65"/>
        <v>307916.52</v>
      </c>
      <c r="U370" s="13">
        <f t="shared" si="66"/>
        <v>306544.15000000002</v>
      </c>
      <c r="V370" s="13">
        <f t="shared" si="67"/>
        <v>309295.03000000003</v>
      </c>
      <c r="W370" s="20">
        <f t="shared" si="68"/>
        <v>41251.23782726768</v>
      </c>
      <c r="X370" s="21">
        <f t="shared" si="69"/>
        <v>0.13337180952202068</v>
      </c>
      <c r="Y370" s="20">
        <f t="shared" si="70"/>
        <v>338464.06</v>
      </c>
      <c r="Z370" s="22" t="s">
        <v>1</v>
      </c>
    </row>
    <row r="371" spans="1:26" x14ac:dyDescent="0.45">
      <c r="A371" s="16">
        <v>79</v>
      </c>
      <c r="B371" s="16">
        <v>13</v>
      </c>
      <c r="C371" s="25" t="s">
        <v>507</v>
      </c>
      <c r="D371" s="25" t="s">
        <v>507</v>
      </c>
      <c r="E371" s="11" t="s">
        <v>30</v>
      </c>
      <c r="F371" s="12">
        <v>1</v>
      </c>
      <c r="G371" s="14">
        <f>+[1]HISTORICOS!N371</f>
        <v>6473139.9800000004</v>
      </c>
      <c r="H371" s="14"/>
      <c r="I371" s="14">
        <v>280126</v>
      </c>
      <c r="J371" s="14"/>
      <c r="K371" s="14"/>
      <c r="L371" s="14"/>
      <c r="M371" s="14"/>
      <c r="N371" s="14"/>
      <c r="O371" s="14"/>
      <c r="P371" s="14"/>
      <c r="Q371" s="13">
        <f t="shared" si="62"/>
        <v>280126</v>
      </c>
      <c r="R371" s="13">
        <f t="shared" si="63"/>
        <v>6473139.9800000004</v>
      </c>
      <c r="S371" s="13">
        <f t="shared" si="64"/>
        <v>3376632.99</v>
      </c>
      <c r="T371" s="13">
        <f t="shared" si="65"/>
        <v>1346586.35</v>
      </c>
      <c r="U371" s="13">
        <f t="shared" si="66"/>
        <v>537012.69999999995</v>
      </c>
      <c r="V371" s="13">
        <f t="shared" si="67"/>
        <v>3376632.99</v>
      </c>
      <c r="W371" s="20">
        <f t="shared" si="68"/>
        <v>4379122.1812410904</v>
      </c>
      <c r="X371" s="21">
        <f t="shared" si="69"/>
        <v>1.2968901844559335</v>
      </c>
      <c r="Y371" s="20">
        <f t="shared" si="70"/>
        <v>6473139.9800000004</v>
      </c>
      <c r="Z371" s="22" t="s">
        <v>1</v>
      </c>
    </row>
    <row r="372" spans="1:26" x14ac:dyDescent="0.45">
      <c r="A372" s="16">
        <v>80</v>
      </c>
      <c r="B372" s="16">
        <v>13</v>
      </c>
      <c r="C372" s="25" t="s">
        <v>508</v>
      </c>
      <c r="D372" s="25" t="s">
        <v>508</v>
      </c>
      <c r="E372" s="11" t="s">
        <v>30</v>
      </c>
      <c r="F372" s="12">
        <v>1</v>
      </c>
      <c r="G372" s="14">
        <f>+[1]HISTORICOS!N372</f>
        <v>6473139.9800000004</v>
      </c>
      <c r="H372" s="14"/>
      <c r="I372" s="14">
        <v>4760000</v>
      </c>
      <c r="J372" s="14"/>
      <c r="K372" s="14"/>
      <c r="L372" s="14"/>
      <c r="M372" s="14"/>
      <c r="N372" s="14"/>
      <c r="O372" s="14"/>
      <c r="P372" s="14"/>
      <c r="Q372" s="13">
        <f t="shared" si="62"/>
        <v>4760000</v>
      </c>
      <c r="R372" s="13">
        <f t="shared" si="63"/>
        <v>6473139.9800000004</v>
      </c>
      <c r="S372" s="13">
        <f t="shared" si="64"/>
        <v>5616569.9900000002</v>
      </c>
      <c r="T372" s="13">
        <f t="shared" si="65"/>
        <v>5550868.9699999997</v>
      </c>
      <c r="U372" s="13">
        <f t="shared" si="66"/>
        <v>5485936.5</v>
      </c>
      <c r="V372" s="13">
        <f t="shared" si="67"/>
        <v>5616569.9900000002</v>
      </c>
      <c r="W372" s="20">
        <f t="shared" si="68"/>
        <v>1211372.8969797876</v>
      </c>
      <c r="X372" s="21">
        <f t="shared" si="69"/>
        <v>0.21567841211568123</v>
      </c>
      <c r="Y372" s="20">
        <f t="shared" si="70"/>
        <v>6473139.9800000004</v>
      </c>
      <c r="Z372" s="22" t="s">
        <v>1</v>
      </c>
    </row>
    <row r="373" spans="1:26" x14ac:dyDescent="0.45">
      <c r="A373" s="16">
        <v>81</v>
      </c>
      <c r="B373" s="16">
        <v>13</v>
      </c>
      <c r="C373" s="25" t="s">
        <v>509</v>
      </c>
      <c r="D373" s="25" t="s">
        <v>509</v>
      </c>
      <c r="E373" s="11" t="s">
        <v>30</v>
      </c>
      <c r="F373" s="12">
        <v>1</v>
      </c>
      <c r="G373" s="14">
        <f>+[1]HISTORICOS!N373</f>
        <v>6473139.9800000004</v>
      </c>
      <c r="H373" s="14"/>
      <c r="I373" s="14">
        <v>4760000</v>
      </c>
      <c r="J373" s="14"/>
      <c r="K373" s="14"/>
      <c r="L373" s="14"/>
      <c r="M373" s="14"/>
      <c r="N373" s="14"/>
      <c r="O373" s="14"/>
      <c r="P373" s="14"/>
      <c r="Q373" s="13">
        <f t="shared" si="62"/>
        <v>4760000</v>
      </c>
      <c r="R373" s="13">
        <f t="shared" si="63"/>
        <v>6473139.9800000004</v>
      </c>
      <c r="S373" s="13">
        <f t="shared" si="64"/>
        <v>5616569.9900000002</v>
      </c>
      <c r="T373" s="13">
        <f t="shared" si="65"/>
        <v>5550868.9699999997</v>
      </c>
      <c r="U373" s="13">
        <f t="shared" si="66"/>
        <v>5485936.5</v>
      </c>
      <c r="V373" s="13">
        <f t="shared" si="67"/>
        <v>5616569.9900000002</v>
      </c>
      <c r="W373" s="20">
        <f t="shared" si="68"/>
        <v>1211372.8969797876</v>
      </c>
      <c r="X373" s="21">
        <f t="shared" si="69"/>
        <v>0.21567841211568123</v>
      </c>
      <c r="Y373" s="20">
        <f t="shared" si="70"/>
        <v>6473139.9800000004</v>
      </c>
      <c r="Z373" s="22" t="s">
        <v>1</v>
      </c>
    </row>
    <row r="374" spans="1:26" x14ac:dyDescent="0.45">
      <c r="A374" s="24" t="s">
        <v>510</v>
      </c>
      <c r="B374" s="24"/>
      <c r="C374" s="24"/>
      <c r="D374" s="24"/>
      <c r="E374" s="11"/>
      <c r="F374" s="12"/>
      <c r="G374" s="14"/>
      <c r="H374" s="14"/>
      <c r="I374" s="19"/>
      <c r="J374" s="14"/>
      <c r="K374" s="14"/>
      <c r="L374" s="14"/>
      <c r="M374" s="14"/>
      <c r="N374" s="14"/>
      <c r="O374" s="14"/>
      <c r="P374" s="14"/>
      <c r="Q374" s="13"/>
      <c r="R374" s="13"/>
      <c r="S374" s="13"/>
      <c r="T374" s="13"/>
      <c r="U374" s="13"/>
      <c r="V374" s="13"/>
      <c r="W374" s="13"/>
      <c r="X374" s="21"/>
      <c r="Y374" s="15"/>
      <c r="Z374" s="15"/>
    </row>
    <row r="375" spans="1:26" x14ac:dyDescent="0.45">
      <c r="A375" s="10" t="s">
        <v>24</v>
      </c>
      <c r="B375" s="10" t="s">
        <v>25</v>
      </c>
      <c r="C375" s="10" t="s">
        <v>26</v>
      </c>
      <c r="D375" s="10" t="s">
        <v>27</v>
      </c>
      <c r="E375" s="11"/>
      <c r="F375" s="12"/>
      <c r="G375" s="14"/>
      <c r="H375" s="14"/>
      <c r="I375" s="19"/>
      <c r="J375" s="14"/>
      <c r="K375" s="14"/>
      <c r="L375" s="14"/>
      <c r="M375" s="14"/>
      <c r="N375" s="14"/>
      <c r="O375" s="14"/>
      <c r="P375" s="14"/>
      <c r="Q375" s="13"/>
      <c r="R375" s="13"/>
      <c r="S375" s="13"/>
      <c r="T375" s="13"/>
      <c r="U375" s="13"/>
      <c r="V375" s="13"/>
      <c r="W375" s="13"/>
      <c r="X375" s="21"/>
      <c r="Y375" s="15"/>
      <c r="Z375" s="15"/>
    </row>
    <row r="376" spans="1:26" x14ac:dyDescent="0.45">
      <c r="A376" s="17">
        <v>1</v>
      </c>
      <c r="B376" s="17">
        <v>14</v>
      </c>
      <c r="C376" s="25" t="s">
        <v>511</v>
      </c>
      <c r="D376" s="25" t="s">
        <v>511</v>
      </c>
      <c r="E376" s="11" t="s">
        <v>30</v>
      </c>
      <c r="F376" s="12">
        <v>1</v>
      </c>
      <c r="G376" s="14">
        <f>+[1]HISTORICOS!N376</f>
        <v>23724.12</v>
      </c>
      <c r="H376" s="14"/>
      <c r="I376" s="14">
        <v>23800</v>
      </c>
      <c r="J376" s="19">
        <v>279564</v>
      </c>
      <c r="K376" s="14"/>
      <c r="L376" s="14"/>
      <c r="M376" s="14"/>
      <c r="N376" s="14"/>
      <c r="O376" s="14"/>
      <c r="P376" s="14"/>
      <c r="Q376" s="13">
        <f t="shared" si="62"/>
        <v>23724.12</v>
      </c>
      <c r="R376" s="13">
        <f t="shared" si="63"/>
        <v>279564</v>
      </c>
      <c r="S376" s="13">
        <f t="shared" si="64"/>
        <v>23800</v>
      </c>
      <c r="T376" s="13">
        <f t="shared" si="65"/>
        <v>54044.24</v>
      </c>
      <c r="U376" s="13">
        <f t="shared" si="66"/>
        <v>34189.980000000003</v>
      </c>
      <c r="V376" s="13">
        <f t="shared" si="67"/>
        <v>109029.37</v>
      </c>
      <c r="W376" s="20">
        <f t="shared" si="68"/>
        <v>147687.32379150938</v>
      </c>
      <c r="X376" s="21">
        <f t="shared" si="69"/>
        <v>1.3545645892616767</v>
      </c>
      <c r="Y376" s="20">
        <f t="shared" ref="Y376:Y386" si="71">+G376</f>
        <v>23724.12</v>
      </c>
      <c r="Z376" s="22" t="s">
        <v>1</v>
      </c>
    </row>
    <row r="377" spans="1:26" x14ac:dyDescent="0.45">
      <c r="A377" s="17">
        <v>2</v>
      </c>
      <c r="B377" s="17">
        <v>14</v>
      </c>
      <c r="C377" s="25" t="s">
        <v>512</v>
      </c>
      <c r="D377" s="25" t="s">
        <v>512</v>
      </c>
      <c r="E377" s="11" t="s">
        <v>30</v>
      </c>
      <c r="F377" s="12">
        <v>1</v>
      </c>
      <c r="G377" s="14">
        <f>+[1]HISTORICOS!N377</f>
        <v>61538.92</v>
      </c>
      <c r="H377" s="14"/>
      <c r="I377" s="14">
        <v>60690</v>
      </c>
      <c r="J377" s="19">
        <v>729978</v>
      </c>
      <c r="K377" s="14"/>
      <c r="L377" s="14"/>
      <c r="M377" s="14"/>
      <c r="N377" s="14"/>
      <c r="O377" s="14"/>
      <c r="P377" s="14"/>
      <c r="Q377" s="13">
        <f t="shared" si="62"/>
        <v>60690</v>
      </c>
      <c r="R377" s="13">
        <f t="shared" si="63"/>
        <v>729978</v>
      </c>
      <c r="S377" s="13">
        <f t="shared" si="64"/>
        <v>61538.92</v>
      </c>
      <c r="T377" s="13">
        <f t="shared" si="65"/>
        <v>139698.67000000001</v>
      </c>
      <c r="U377" s="13">
        <f t="shared" si="66"/>
        <v>87984.38</v>
      </c>
      <c r="V377" s="13">
        <f t="shared" si="67"/>
        <v>284068.96999999997</v>
      </c>
      <c r="W377" s="20">
        <f t="shared" si="68"/>
        <v>386168.77814422303</v>
      </c>
      <c r="X377" s="21">
        <f t="shared" si="69"/>
        <v>1.3594190810218485</v>
      </c>
      <c r="Y377" s="20">
        <f t="shared" si="71"/>
        <v>61538.92</v>
      </c>
      <c r="Z377" s="22" t="s">
        <v>1</v>
      </c>
    </row>
    <row r="378" spans="1:26" ht="20.25" x14ac:dyDescent="0.45">
      <c r="A378" s="17">
        <v>3</v>
      </c>
      <c r="B378" s="17">
        <v>14</v>
      </c>
      <c r="C378" s="25" t="s">
        <v>513</v>
      </c>
      <c r="D378" s="25" t="s">
        <v>514</v>
      </c>
      <c r="E378" s="11" t="s">
        <v>30</v>
      </c>
      <c r="F378" s="12">
        <v>1</v>
      </c>
      <c r="G378" s="14">
        <f>+[1]HISTORICOS!N378</f>
        <v>529119.69999999995</v>
      </c>
      <c r="H378" s="14"/>
      <c r="I378" s="14">
        <v>520030</v>
      </c>
      <c r="J378" s="19">
        <v>3445653</v>
      </c>
      <c r="K378" s="14"/>
      <c r="L378" s="14"/>
      <c r="M378" s="14"/>
      <c r="N378" s="14"/>
      <c r="O378" s="14"/>
      <c r="P378" s="14"/>
      <c r="Q378" s="13">
        <f t="shared" si="62"/>
        <v>520030</v>
      </c>
      <c r="R378" s="13">
        <f t="shared" si="63"/>
        <v>3445653</v>
      </c>
      <c r="S378" s="13">
        <f t="shared" si="64"/>
        <v>529119.69999999995</v>
      </c>
      <c r="T378" s="13">
        <f t="shared" si="65"/>
        <v>982391.56</v>
      </c>
      <c r="U378" s="13">
        <f t="shared" si="66"/>
        <v>731151.24</v>
      </c>
      <c r="V378" s="13">
        <f t="shared" si="67"/>
        <v>1498267.57</v>
      </c>
      <c r="W378" s="20">
        <f t="shared" si="68"/>
        <v>1686491.3800937918</v>
      </c>
      <c r="X378" s="21">
        <f t="shared" si="69"/>
        <v>1.1256276341173104</v>
      </c>
      <c r="Y378" s="20">
        <f t="shared" si="71"/>
        <v>529119.69999999995</v>
      </c>
      <c r="Z378" s="22" t="s">
        <v>1</v>
      </c>
    </row>
    <row r="379" spans="1:26" x14ac:dyDescent="0.45">
      <c r="A379" s="17">
        <v>4</v>
      </c>
      <c r="B379" s="17">
        <v>14</v>
      </c>
      <c r="C379" s="25" t="s">
        <v>515</v>
      </c>
      <c r="D379" s="25" t="s">
        <v>515</v>
      </c>
      <c r="E379" s="11" t="s">
        <v>30</v>
      </c>
      <c r="F379" s="12">
        <v>1</v>
      </c>
      <c r="G379" s="14">
        <f>+[1]HISTORICOS!N379</f>
        <v>2495.04</v>
      </c>
      <c r="H379" s="14"/>
      <c r="I379" s="14">
        <v>2500</v>
      </c>
      <c r="J379" s="19">
        <v>4837</v>
      </c>
      <c r="K379" s="14"/>
      <c r="L379" s="14"/>
      <c r="M379" s="14"/>
      <c r="N379" s="14"/>
      <c r="O379" s="14"/>
      <c r="P379" s="14"/>
      <c r="Q379" s="13">
        <f t="shared" si="62"/>
        <v>2495.04</v>
      </c>
      <c r="R379" s="13">
        <f t="shared" si="63"/>
        <v>4837</v>
      </c>
      <c r="S379" s="13">
        <f t="shared" si="64"/>
        <v>2500</v>
      </c>
      <c r="T379" s="13">
        <f t="shared" si="65"/>
        <v>3113.13</v>
      </c>
      <c r="U379" s="13">
        <f t="shared" si="66"/>
        <v>2977.56</v>
      </c>
      <c r="V379" s="13">
        <f t="shared" si="67"/>
        <v>3277.35</v>
      </c>
      <c r="W379" s="20">
        <f t="shared" si="68"/>
        <v>1350.7016845082153</v>
      </c>
      <c r="X379" s="21">
        <f t="shared" si="69"/>
        <v>0.4121322667729157</v>
      </c>
      <c r="Y379" s="20">
        <f t="shared" si="71"/>
        <v>2495.04</v>
      </c>
      <c r="Z379" s="22" t="s">
        <v>1</v>
      </c>
    </row>
    <row r="380" spans="1:26" ht="30.4" x14ac:dyDescent="0.45">
      <c r="A380" s="17">
        <v>5</v>
      </c>
      <c r="B380" s="17">
        <v>14</v>
      </c>
      <c r="C380" s="25" t="s">
        <v>516</v>
      </c>
      <c r="D380" s="25" t="s">
        <v>516</v>
      </c>
      <c r="E380" s="11" t="s">
        <v>30</v>
      </c>
      <c r="F380" s="12">
        <v>1</v>
      </c>
      <c r="G380" s="14">
        <f>+[1]HISTORICOS!N380</f>
        <v>21303519.579999998</v>
      </c>
      <c r="H380" s="14"/>
      <c r="I380" s="14">
        <v>20940000</v>
      </c>
      <c r="J380" s="19">
        <v>25645325</v>
      </c>
      <c r="K380" s="14"/>
      <c r="L380" s="14"/>
      <c r="M380" s="14"/>
      <c r="N380" s="14"/>
      <c r="O380" s="14"/>
      <c r="P380" s="14"/>
      <c r="Q380" s="13">
        <f t="shared" si="62"/>
        <v>20940000</v>
      </c>
      <c r="R380" s="13">
        <f t="shared" si="63"/>
        <v>25645325</v>
      </c>
      <c r="S380" s="13">
        <f t="shared" si="64"/>
        <v>21303519.579999998</v>
      </c>
      <c r="T380" s="13">
        <f t="shared" si="65"/>
        <v>22532640.170000002</v>
      </c>
      <c r="U380" s="13">
        <f t="shared" si="66"/>
        <v>22440047.920000002</v>
      </c>
      <c r="V380" s="13">
        <f t="shared" si="67"/>
        <v>22629614.859999999</v>
      </c>
      <c r="W380" s="20">
        <f t="shared" si="68"/>
        <v>2617998.7314043832</v>
      </c>
      <c r="X380" s="21">
        <f t="shared" si="69"/>
        <v>0.11568905381734734</v>
      </c>
      <c r="Y380" s="20">
        <f t="shared" si="71"/>
        <v>21303519.579999998</v>
      </c>
      <c r="Z380" s="22" t="s">
        <v>1</v>
      </c>
    </row>
    <row r="381" spans="1:26" ht="30.4" x14ac:dyDescent="0.45">
      <c r="A381" s="17">
        <v>6</v>
      </c>
      <c r="B381" s="17">
        <v>14</v>
      </c>
      <c r="C381" s="25" t="s">
        <v>517</v>
      </c>
      <c r="D381" s="25" t="s">
        <v>517</v>
      </c>
      <c r="E381" s="11" t="s">
        <v>30</v>
      </c>
      <c r="F381" s="12">
        <v>1</v>
      </c>
      <c r="G381" s="14">
        <f>+[1]HISTORICOS!N381</f>
        <v>6024487.7599999998</v>
      </c>
      <c r="H381" s="14"/>
      <c r="I381" s="14">
        <v>5921440</v>
      </c>
      <c r="J381" s="19">
        <v>7252531</v>
      </c>
      <c r="K381" s="14"/>
      <c r="L381" s="14"/>
      <c r="M381" s="14"/>
      <c r="N381" s="14"/>
      <c r="O381" s="14"/>
      <c r="P381" s="14"/>
      <c r="Q381" s="13">
        <f t="shared" si="62"/>
        <v>5921440</v>
      </c>
      <c r="R381" s="13">
        <f t="shared" si="63"/>
        <v>7252531</v>
      </c>
      <c r="S381" s="13">
        <f t="shared" si="64"/>
        <v>6024487.7599999998</v>
      </c>
      <c r="T381" s="13">
        <f t="shared" si="65"/>
        <v>6372047.6900000004</v>
      </c>
      <c r="U381" s="13">
        <f t="shared" si="66"/>
        <v>6345849.3499999996</v>
      </c>
      <c r="V381" s="13">
        <f t="shared" si="67"/>
        <v>6399486.25</v>
      </c>
      <c r="W381" s="20">
        <f t="shared" si="68"/>
        <v>740552.9792472329</v>
      </c>
      <c r="X381" s="21">
        <f t="shared" si="69"/>
        <v>0.11572069230514136</v>
      </c>
      <c r="Y381" s="20">
        <f t="shared" si="71"/>
        <v>6024487.7599999998</v>
      </c>
      <c r="Z381" s="22" t="s">
        <v>1</v>
      </c>
    </row>
    <row r="382" spans="1:26" x14ac:dyDescent="0.45">
      <c r="A382" s="17">
        <v>7</v>
      </c>
      <c r="B382" s="17">
        <v>14</v>
      </c>
      <c r="C382" s="25" t="s">
        <v>518</v>
      </c>
      <c r="D382" s="25" t="s">
        <v>518</v>
      </c>
      <c r="E382" s="11" t="s">
        <v>30</v>
      </c>
      <c r="F382" s="12">
        <v>1</v>
      </c>
      <c r="G382" s="14">
        <f>+[1]HISTORICOS!N382</f>
        <v>94896.46</v>
      </c>
      <c r="H382" s="14"/>
      <c r="I382" s="14">
        <v>93415</v>
      </c>
      <c r="J382" s="19">
        <v>113896</v>
      </c>
      <c r="K382" s="14"/>
      <c r="L382" s="14"/>
      <c r="M382" s="14"/>
      <c r="N382" s="14"/>
      <c r="O382" s="14"/>
      <c r="P382" s="14"/>
      <c r="Q382" s="13">
        <f t="shared" si="62"/>
        <v>93415</v>
      </c>
      <c r="R382" s="13">
        <f t="shared" si="63"/>
        <v>113896</v>
      </c>
      <c r="S382" s="13">
        <f t="shared" si="64"/>
        <v>94896.46</v>
      </c>
      <c r="T382" s="13">
        <f t="shared" si="65"/>
        <v>100320.96000000001</v>
      </c>
      <c r="U382" s="13">
        <f t="shared" si="66"/>
        <v>99924.53</v>
      </c>
      <c r="V382" s="13">
        <f t="shared" si="67"/>
        <v>100735.82</v>
      </c>
      <c r="W382" s="20">
        <f t="shared" si="68"/>
        <v>11421.096013833347</v>
      </c>
      <c r="X382" s="21">
        <f t="shared" si="69"/>
        <v>0.11337671161889927</v>
      </c>
      <c r="Y382" s="20">
        <f t="shared" si="71"/>
        <v>94896.46</v>
      </c>
      <c r="Z382" s="22" t="s">
        <v>1</v>
      </c>
    </row>
    <row r="383" spans="1:26" ht="20.25" x14ac:dyDescent="0.45">
      <c r="A383" s="17">
        <v>8</v>
      </c>
      <c r="B383" s="17">
        <v>14</v>
      </c>
      <c r="C383" s="25" t="s">
        <v>519</v>
      </c>
      <c r="D383" s="25" t="s">
        <v>519</v>
      </c>
      <c r="E383" s="11" t="s">
        <v>30</v>
      </c>
      <c r="F383" s="12">
        <v>1</v>
      </c>
      <c r="G383" s="14">
        <f>+[1]HISTORICOS!N383</f>
        <v>338967.9</v>
      </c>
      <c r="H383" s="14"/>
      <c r="I383" s="14">
        <v>333200</v>
      </c>
      <c r="J383" s="19">
        <v>418003</v>
      </c>
      <c r="K383" s="14"/>
      <c r="L383" s="14"/>
      <c r="M383" s="14"/>
      <c r="N383" s="14"/>
      <c r="O383" s="14"/>
      <c r="P383" s="14"/>
      <c r="Q383" s="13">
        <f t="shared" si="62"/>
        <v>333200</v>
      </c>
      <c r="R383" s="13">
        <f t="shared" si="63"/>
        <v>418003</v>
      </c>
      <c r="S383" s="13">
        <f t="shared" si="64"/>
        <v>338967.9</v>
      </c>
      <c r="T383" s="13">
        <f t="shared" si="65"/>
        <v>361421.78</v>
      </c>
      <c r="U383" s="13">
        <f t="shared" si="66"/>
        <v>359554.45</v>
      </c>
      <c r="V383" s="13">
        <f t="shared" si="67"/>
        <v>363390.3</v>
      </c>
      <c r="W383" s="20">
        <f t="shared" si="68"/>
        <v>47383.830771372188</v>
      </c>
      <c r="X383" s="21">
        <f t="shared" si="69"/>
        <v>0.13039376882479303</v>
      </c>
      <c r="Y383" s="20">
        <f t="shared" si="71"/>
        <v>338967.9</v>
      </c>
      <c r="Z383" s="22" t="s">
        <v>1</v>
      </c>
    </row>
    <row r="384" spans="1:26" ht="20.25" x14ac:dyDescent="0.45">
      <c r="A384" s="17">
        <v>9</v>
      </c>
      <c r="B384" s="17">
        <v>14</v>
      </c>
      <c r="C384" s="25" t="s">
        <v>520</v>
      </c>
      <c r="D384" s="25" t="s">
        <v>520</v>
      </c>
      <c r="E384" s="11" t="s">
        <v>30</v>
      </c>
      <c r="F384" s="12">
        <v>1</v>
      </c>
      <c r="G384" s="14">
        <f>+[1]HISTORICOS!N384</f>
        <v>201295.53</v>
      </c>
      <c r="H384" s="14"/>
      <c r="I384" s="14">
        <v>220150</v>
      </c>
      <c r="J384" s="19">
        <v>3445653</v>
      </c>
      <c r="K384" s="14"/>
      <c r="L384" s="14"/>
      <c r="M384" s="14"/>
      <c r="N384" s="14"/>
      <c r="O384" s="14"/>
      <c r="P384" s="14"/>
      <c r="Q384" s="13">
        <f t="shared" si="62"/>
        <v>201295.53</v>
      </c>
      <c r="R384" s="13">
        <f t="shared" si="63"/>
        <v>3445653</v>
      </c>
      <c r="S384" s="13">
        <f t="shared" si="64"/>
        <v>220150</v>
      </c>
      <c r="T384" s="13">
        <f t="shared" si="65"/>
        <v>534492.30000000005</v>
      </c>
      <c r="U384" s="13">
        <f t="shared" si="66"/>
        <v>306110</v>
      </c>
      <c r="V384" s="13">
        <f t="shared" si="67"/>
        <v>1289032.8400000001</v>
      </c>
      <c r="W384" s="20">
        <f t="shared" si="68"/>
        <v>1867711.6340231602</v>
      </c>
      <c r="X384" s="21">
        <f t="shared" si="69"/>
        <v>1.4489247876905604</v>
      </c>
      <c r="Y384" s="20">
        <f t="shared" si="71"/>
        <v>201295.53</v>
      </c>
      <c r="Z384" s="22" t="s">
        <v>1</v>
      </c>
    </row>
    <row r="385" spans="1:26" ht="20.25" x14ac:dyDescent="0.45">
      <c r="A385" s="17">
        <v>10</v>
      </c>
      <c r="B385" s="17">
        <v>14</v>
      </c>
      <c r="C385" s="25" t="s">
        <v>521</v>
      </c>
      <c r="D385" s="25" t="s">
        <v>521</v>
      </c>
      <c r="E385" s="11" t="s">
        <v>30</v>
      </c>
      <c r="F385" s="12">
        <v>1</v>
      </c>
      <c r="G385" s="14">
        <f>+[1]HISTORICOS!N385</f>
        <v>201295.53</v>
      </c>
      <c r="H385" s="14"/>
      <c r="I385" s="14">
        <v>220150</v>
      </c>
      <c r="J385" s="19">
        <v>7252531</v>
      </c>
      <c r="K385" s="14"/>
      <c r="L385" s="14"/>
      <c r="M385" s="14"/>
      <c r="N385" s="14"/>
      <c r="O385" s="14"/>
      <c r="P385" s="14"/>
      <c r="Q385" s="13">
        <f t="shared" si="62"/>
        <v>201295.53</v>
      </c>
      <c r="R385" s="13">
        <f t="shared" si="63"/>
        <v>7252531</v>
      </c>
      <c r="S385" s="13">
        <f t="shared" si="64"/>
        <v>220150</v>
      </c>
      <c r="T385" s="13">
        <f t="shared" si="65"/>
        <v>684984.6</v>
      </c>
      <c r="U385" s="13">
        <f t="shared" si="66"/>
        <v>310943.32</v>
      </c>
      <c r="V385" s="13">
        <f t="shared" si="67"/>
        <v>2557992.1800000002</v>
      </c>
      <c r="W385" s="20">
        <f t="shared" si="68"/>
        <v>4065600.8099169899</v>
      </c>
      <c r="X385" s="21">
        <f t="shared" si="69"/>
        <v>1.5893718681802185</v>
      </c>
      <c r="Y385" s="20">
        <f t="shared" si="71"/>
        <v>201295.53</v>
      </c>
      <c r="Z385" s="22" t="s">
        <v>1</v>
      </c>
    </row>
    <row r="386" spans="1:26" x14ac:dyDescent="0.45">
      <c r="A386" s="31">
        <v>11</v>
      </c>
      <c r="B386" s="31">
        <v>14</v>
      </c>
      <c r="C386" s="34" t="s">
        <v>522</v>
      </c>
      <c r="D386" s="34" t="s">
        <v>523</v>
      </c>
      <c r="E386" s="11" t="s">
        <v>30</v>
      </c>
      <c r="F386" s="12">
        <v>1</v>
      </c>
      <c r="G386" s="14">
        <f>+[1]HISTORICOS!N386</f>
        <v>35945.629999999997</v>
      </c>
      <c r="H386" s="14"/>
      <c r="I386" s="14">
        <v>35700</v>
      </c>
      <c r="J386" s="19">
        <v>39338</v>
      </c>
      <c r="K386" s="14"/>
      <c r="L386" s="14"/>
      <c r="M386" s="14"/>
      <c r="N386" s="14"/>
      <c r="O386" s="14"/>
      <c r="P386" s="14"/>
      <c r="Q386" s="13">
        <f t="shared" si="62"/>
        <v>35700</v>
      </c>
      <c r="R386" s="13">
        <f t="shared" si="63"/>
        <v>39338</v>
      </c>
      <c r="S386" s="13">
        <f t="shared" si="64"/>
        <v>35945.629999999997</v>
      </c>
      <c r="T386" s="13">
        <f t="shared" si="65"/>
        <v>36958.03</v>
      </c>
      <c r="U386" s="13">
        <f t="shared" si="66"/>
        <v>36922.300000000003</v>
      </c>
      <c r="V386" s="13">
        <f t="shared" si="67"/>
        <v>36994.54</v>
      </c>
      <c r="W386" s="20">
        <f t="shared" si="68"/>
        <v>2033.2056919144547</v>
      </c>
      <c r="X386" s="21">
        <f t="shared" si="69"/>
        <v>5.4959615443642619E-2</v>
      </c>
      <c r="Y386" s="20">
        <f t="shared" si="71"/>
        <v>35945.629999999997</v>
      </c>
      <c r="Z386" s="22" t="s">
        <v>1</v>
      </c>
    </row>
    <row r="387" spans="1:26" x14ac:dyDescent="0.45">
      <c r="A387" s="24" t="s">
        <v>524</v>
      </c>
      <c r="B387" s="24"/>
      <c r="C387" s="24"/>
      <c r="D387" s="24"/>
      <c r="E387" s="11"/>
      <c r="F387" s="12"/>
      <c r="G387" s="14"/>
      <c r="H387" s="14"/>
      <c r="I387" s="19"/>
      <c r="J387" s="14"/>
      <c r="K387" s="14"/>
      <c r="L387" s="14"/>
      <c r="M387" s="14"/>
      <c r="N387" s="14"/>
      <c r="O387" s="14"/>
      <c r="P387" s="14"/>
      <c r="Q387" s="13"/>
      <c r="R387" s="13"/>
      <c r="S387" s="13"/>
      <c r="T387" s="13"/>
      <c r="U387" s="13"/>
      <c r="V387" s="13"/>
      <c r="W387" s="13"/>
      <c r="X387" s="21"/>
      <c r="Y387" s="15"/>
      <c r="Z387" s="15"/>
    </row>
    <row r="388" spans="1:26" x14ac:dyDescent="0.45">
      <c r="A388" s="10" t="s">
        <v>24</v>
      </c>
      <c r="B388" s="10" t="s">
        <v>25</v>
      </c>
      <c r="C388" s="10" t="s">
        <v>26</v>
      </c>
      <c r="D388" s="10" t="s">
        <v>27</v>
      </c>
      <c r="E388" s="11"/>
      <c r="F388" s="12"/>
      <c r="G388" s="14"/>
      <c r="H388" s="14"/>
      <c r="I388" s="19"/>
      <c r="J388" s="14"/>
      <c r="K388" s="14"/>
      <c r="L388" s="14"/>
      <c r="M388" s="14"/>
      <c r="N388" s="14"/>
      <c r="O388" s="14"/>
      <c r="P388" s="14"/>
      <c r="Q388" s="13"/>
      <c r="R388" s="13"/>
      <c r="S388" s="13"/>
      <c r="T388" s="13"/>
      <c r="U388" s="13"/>
      <c r="V388" s="13"/>
      <c r="W388" s="13"/>
      <c r="X388" s="21"/>
      <c r="Y388" s="15"/>
      <c r="Z388" s="15"/>
    </row>
    <row r="389" spans="1:26" ht="20.25" x14ac:dyDescent="0.45">
      <c r="A389" s="16">
        <v>1</v>
      </c>
      <c r="B389" s="16">
        <v>15</v>
      </c>
      <c r="C389" s="35" t="s">
        <v>525</v>
      </c>
      <c r="D389" s="35" t="s">
        <v>526</v>
      </c>
      <c r="E389" s="11" t="s">
        <v>30</v>
      </c>
      <c r="F389" s="12">
        <v>1</v>
      </c>
      <c r="G389" s="14">
        <f>+[1]HISTORICOS!N389</f>
        <v>483302.6</v>
      </c>
      <c r="H389" s="36">
        <v>950000</v>
      </c>
      <c r="I389" s="14">
        <v>486024</v>
      </c>
      <c r="J389" s="14"/>
      <c r="K389" s="14"/>
      <c r="L389" s="14"/>
      <c r="M389" s="14"/>
      <c r="N389" s="14"/>
      <c r="O389" s="14"/>
      <c r="P389" s="14"/>
      <c r="Q389" s="13">
        <f t="shared" si="62"/>
        <v>483302.6</v>
      </c>
      <c r="R389" s="13">
        <f t="shared" si="63"/>
        <v>950000</v>
      </c>
      <c r="S389" s="13">
        <f t="shared" si="64"/>
        <v>486024</v>
      </c>
      <c r="T389" s="13">
        <f t="shared" si="65"/>
        <v>606550.29</v>
      </c>
      <c r="U389" s="13">
        <f t="shared" si="66"/>
        <v>579235.54</v>
      </c>
      <c r="V389" s="13">
        <f t="shared" si="67"/>
        <v>639775.53</v>
      </c>
      <c r="W389" s="20">
        <f t="shared" si="68"/>
        <v>268665.71477107616</v>
      </c>
      <c r="X389" s="21">
        <f t="shared" si="69"/>
        <v>0.41993746583442498</v>
      </c>
      <c r="Y389" s="20">
        <f t="shared" ref="Y389:Y390" si="72">+G389</f>
        <v>483302.6</v>
      </c>
      <c r="Z389" s="22" t="s">
        <v>1</v>
      </c>
    </row>
    <row r="390" spans="1:26" ht="20.25" x14ac:dyDescent="0.45">
      <c r="A390" s="16">
        <v>2</v>
      </c>
      <c r="B390" s="16">
        <v>15</v>
      </c>
      <c r="C390" s="35" t="s">
        <v>527</v>
      </c>
      <c r="D390" s="35" t="s">
        <v>528</v>
      </c>
      <c r="E390" s="11" t="s">
        <v>30</v>
      </c>
      <c r="F390" s="12">
        <v>1</v>
      </c>
      <c r="G390" s="14">
        <f>+[1]HISTORICOS!N390</f>
        <v>2054036.06</v>
      </c>
      <c r="H390" s="36">
        <v>8500000</v>
      </c>
      <c r="I390" s="14">
        <v>2004851</v>
      </c>
      <c r="J390" s="14"/>
      <c r="K390" s="14"/>
      <c r="L390" s="14"/>
      <c r="M390" s="14"/>
      <c r="N390" s="14"/>
      <c r="O390" s="14"/>
      <c r="P390" s="14"/>
      <c r="Q390" s="13">
        <f t="shared" ref="Q390:Q436" si="73">+ROUND(MIN(G390,H390,I390,J390,K390,L390,M390,N390,O390,P390),2)</f>
        <v>2004851</v>
      </c>
      <c r="R390" s="13">
        <f t="shared" ref="R390:R442" si="74">+ROUND(MAX(G390,H390,I390,J390,K390,L390,M390,N390,O390,P390),2)</f>
        <v>8500000</v>
      </c>
      <c r="S390" s="13">
        <f t="shared" ref="S390:S442" si="75">+ROUND(MEDIAN(G390,H390,I390,J390,K390,L390,M390,N390,O390,P390),2)</f>
        <v>2054036.06</v>
      </c>
      <c r="T390" s="13">
        <f t="shared" ref="T390:T442" si="76">+ROUND(GEOMEAN(G390,H390,I390,J390,K390,L390,M390,N390,O390,P390),2)</f>
        <v>3271169.36</v>
      </c>
      <c r="U390" s="13">
        <f t="shared" ref="U390:U442" si="77">+ROUND(HARMEAN(G390,H390,I390,J390,K390,L390,M390,N390,O390,P390),2)</f>
        <v>2719155.77</v>
      </c>
      <c r="V390" s="13">
        <f t="shared" ref="V390:V442" si="78">+ROUND(AVERAGE(G390,H390,I390,J390,K390,L390,M390,N390,O390,P390),2)</f>
        <v>4186295.69</v>
      </c>
      <c r="W390" s="20">
        <f t="shared" ref="W390:W438" si="79">+STDEV(G390:O390)</f>
        <v>3735858.4648892619</v>
      </c>
      <c r="X390" s="21">
        <f t="shared" ref="X390:X432" si="80">+W390/V390</f>
        <v>0.89240195665425204</v>
      </c>
      <c r="Y390" s="20">
        <f t="shared" si="72"/>
        <v>2054036.06</v>
      </c>
      <c r="Z390" s="22" t="s">
        <v>1</v>
      </c>
    </row>
    <row r="391" spans="1:26" x14ac:dyDescent="0.45">
      <c r="A391" s="24" t="s">
        <v>529</v>
      </c>
      <c r="B391" s="24"/>
      <c r="C391" s="24"/>
      <c r="D391" s="24"/>
      <c r="E391" s="11"/>
      <c r="F391" s="12"/>
      <c r="G391" s="14"/>
      <c r="H391" s="14"/>
      <c r="I391" s="19"/>
      <c r="J391" s="14"/>
      <c r="K391" s="14"/>
      <c r="L391" s="14"/>
      <c r="M391" s="14"/>
      <c r="N391" s="14"/>
      <c r="O391" s="14"/>
      <c r="P391" s="14"/>
      <c r="Q391" s="13"/>
      <c r="R391" s="13"/>
      <c r="S391" s="13"/>
      <c r="T391" s="13"/>
      <c r="U391" s="13"/>
      <c r="V391" s="13"/>
      <c r="W391" s="13"/>
      <c r="X391" s="21"/>
      <c r="Y391" s="15"/>
      <c r="Z391" s="15"/>
    </row>
    <row r="392" spans="1:26" x14ac:dyDescent="0.45">
      <c r="A392" s="10" t="s">
        <v>24</v>
      </c>
      <c r="B392" s="10" t="s">
        <v>25</v>
      </c>
      <c r="C392" s="10" t="s">
        <v>26</v>
      </c>
      <c r="D392" s="10" t="s">
        <v>27</v>
      </c>
      <c r="E392" s="11"/>
      <c r="F392" s="12"/>
      <c r="G392" s="14"/>
      <c r="H392" s="14"/>
      <c r="I392" s="19"/>
      <c r="J392" s="14"/>
      <c r="K392" s="14"/>
      <c r="L392" s="14"/>
      <c r="M392" s="14"/>
      <c r="N392" s="14"/>
      <c r="O392" s="14"/>
      <c r="P392" s="14"/>
      <c r="Q392" s="13"/>
      <c r="R392" s="13"/>
      <c r="S392" s="13"/>
      <c r="T392" s="13"/>
      <c r="U392" s="13"/>
      <c r="V392" s="13"/>
      <c r="W392" s="13"/>
      <c r="X392" s="21"/>
      <c r="Y392" s="15"/>
      <c r="Z392" s="15"/>
    </row>
    <row r="393" spans="1:26" ht="20.25" x14ac:dyDescent="0.45">
      <c r="A393" s="16">
        <v>1</v>
      </c>
      <c r="B393" s="17">
        <v>16</v>
      </c>
      <c r="C393" s="44" t="s">
        <v>530</v>
      </c>
      <c r="D393" s="25" t="s">
        <v>531</v>
      </c>
      <c r="E393" s="11" t="s">
        <v>30</v>
      </c>
      <c r="F393" s="12">
        <v>1</v>
      </c>
      <c r="G393" s="14">
        <f>+[1]HISTORICOS!N393</f>
        <v>1993623.23</v>
      </c>
      <c r="H393" s="36">
        <v>2000000</v>
      </c>
      <c r="I393" s="45">
        <v>2004851</v>
      </c>
      <c r="J393" s="14"/>
      <c r="K393" s="14"/>
      <c r="L393" s="14"/>
      <c r="M393" s="14"/>
      <c r="N393" s="14"/>
      <c r="O393" s="14"/>
      <c r="P393" s="14"/>
      <c r="Q393" s="13">
        <f t="shared" si="73"/>
        <v>1993623.23</v>
      </c>
      <c r="R393" s="13">
        <f t="shared" si="74"/>
        <v>2004851</v>
      </c>
      <c r="S393" s="13">
        <f t="shared" si="75"/>
        <v>2000000</v>
      </c>
      <c r="T393" s="13">
        <f t="shared" si="76"/>
        <v>1999486.12</v>
      </c>
      <c r="U393" s="13">
        <f t="shared" si="77"/>
        <v>1999480.83</v>
      </c>
      <c r="V393" s="13">
        <f t="shared" si="78"/>
        <v>1999491.41</v>
      </c>
      <c r="W393" s="20">
        <f t="shared" si="79"/>
        <v>5631.1368864821698</v>
      </c>
      <c r="X393" s="21">
        <f t="shared" si="80"/>
        <v>2.8162846103360704E-3</v>
      </c>
      <c r="Y393" s="20">
        <f t="shared" ref="Y393:Y394" si="81">+G393</f>
        <v>1993623.23</v>
      </c>
      <c r="Z393" s="22" t="s">
        <v>1</v>
      </c>
    </row>
    <row r="394" spans="1:26" ht="20.25" x14ac:dyDescent="0.45">
      <c r="A394" s="16">
        <v>2</v>
      </c>
      <c r="B394" s="17">
        <v>16</v>
      </c>
      <c r="C394" s="25" t="s">
        <v>532</v>
      </c>
      <c r="D394" s="25" t="s">
        <v>533</v>
      </c>
      <c r="E394" s="11" t="s">
        <v>30</v>
      </c>
      <c r="F394" s="12">
        <v>1</v>
      </c>
      <c r="G394" s="14">
        <f>+[1]HISTORICOS!N394</f>
        <v>1993623.23</v>
      </c>
      <c r="H394" s="36">
        <v>3000000</v>
      </c>
      <c r="I394" s="45">
        <v>2004851</v>
      </c>
      <c r="J394" s="14"/>
      <c r="K394" s="14"/>
      <c r="L394" s="14"/>
      <c r="M394" s="14"/>
      <c r="N394" s="14"/>
      <c r="O394" s="14"/>
      <c r="P394" s="14"/>
      <c r="Q394" s="13">
        <f t="shared" si="73"/>
        <v>1993623.23</v>
      </c>
      <c r="R394" s="13">
        <f t="shared" si="74"/>
        <v>3000000</v>
      </c>
      <c r="S394" s="13">
        <f t="shared" si="75"/>
        <v>2004851</v>
      </c>
      <c r="T394" s="13">
        <f t="shared" si="76"/>
        <v>2288840.2400000002</v>
      </c>
      <c r="U394" s="13">
        <f t="shared" si="77"/>
        <v>2249342.9500000002</v>
      </c>
      <c r="V394" s="13">
        <f t="shared" si="78"/>
        <v>2332824.7400000002</v>
      </c>
      <c r="W394" s="20">
        <f t="shared" si="79"/>
        <v>577817.9930012268</v>
      </c>
      <c r="X394" s="21">
        <f t="shared" si="80"/>
        <v>0.24769027140942734</v>
      </c>
      <c r="Y394" s="20">
        <f t="shared" si="81"/>
        <v>1993623.23</v>
      </c>
      <c r="Z394" s="22" t="s">
        <v>1</v>
      </c>
    </row>
    <row r="395" spans="1:26" x14ac:dyDescent="0.45">
      <c r="A395" s="24" t="s">
        <v>534</v>
      </c>
      <c r="B395" s="24"/>
      <c r="C395" s="24"/>
      <c r="D395" s="24"/>
      <c r="E395" s="11"/>
      <c r="F395" s="12"/>
      <c r="G395" s="14"/>
      <c r="H395" s="14"/>
      <c r="I395" s="19"/>
      <c r="J395" s="14"/>
      <c r="K395" s="14"/>
      <c r="L395" s="14"/>
      <c r="M395" s="14"/>
      <c r="N395" s="14"/>
      <c r="O395" s="14"/>
      <c r="P395" s="14"/>
      <c r="Q395" s="13"/>
      <c r="R395" s="13"/>
      <c r="S395" s="13"/>
      <c r="T395" s="13"/>
      <c r="U395" s="13"/>
      <c r="V395" s="13"/>
      <c r="W395" s="13"/>
      <c r="X395" s="21"/>
      <c r="Y395" s="15"/>
      <c r="Z395" s="15"/>
    </row>
    <row r="396" spans="1:26" x14ac:dyDescent="0.45">
      <c r="A396" s="4" t="s">
        <v>535</v>
      </c>
      <c r="B396" s="5"/>
      <c r="C396" s="5"/>
      <c r="D396" s="6"/>
      <c r="E396" s="11"/>
      <c r="F396" s="12"/>
      <c r="G396" s="14"/>
      <c r="H396" s="14"/>
      <c r="I396" s="19"/>
      <c r="J396" s="14"/>
      <c r="K396" s="14"/>
      <c r="L396" s="14"/>
      <c r="M396" s="14"/>
      <c r="N396" s="14"/>
      <c r="O396" s="14"/>
      <c r="P396" s="14"/>
      <c r="Q396" s="13"/>
      <c r="R396" s="13"/>
      <c r="S396" s="13"/>
      <c r="T396" s="13"/>
      <c r="U396" s="13"/>
      <c r="V396" s="13"/>
      <c r="W396" s="13"/>
      <c r="X396" s="21"/>
      <c r="Y396" s="15"/>
      <c r="Z396" s="15"/>
    </row>
    <row r="397" spans="1:26" ht="41.25" customHeight="1" x14ac:dyDescent="0.45">
      <c r="A397" s="46" t="s">
        <v>536</v>
      </c>
      <c r="B397" s="47"/>
      <c r="C397" s="47"/>
      <c r="D397" s="48"/>
      <c r="E397" s="11"/>
      <c r="F397" s="12"/>
      <c r="G397" s="14"/>
      <c r="H397" s="14"/>
      <c r="I397" s="19"/>
      <c r="J397" s="14"/>
      <c r="K397" s="14"/>
      <c r="L397" s="14"/>
      <c r="M397" s="14"/>
      <c r="N397" s="14"/>
      <c r="O397" s="14"/>
      <c r="P397" s="14"/>
      <c r="Q397" s="13"/>
      <c r="R397" s="13"/>
      <c r="S397" s="13"/>
      <c r="T397" s="13"/>
      <c r="U397" s="13"/>
      <c r="V397" s="13"/>
      <c r="W397" s="13"/>
      <c r="X397" s="21"/>
      <c r="Y397" s="15"/>
      <c r="Z397" s="15"/>
    </row>
    <row r="398" spans="1:26" ht="47.65" customHeight="1" x14ac:dyDescent="0.45">
      <c r="A398" s="46" t="s">
        <v>537</v>
      </c>
      <c r="B398" s="47"/>
      <c r="C398" s="47"/>
      <c r="D398" s="48"/>
      <c r="E398" s="11"/>
      <c r="F398" s="12"/>
      <c r="G398" s="14"/>
      <c r="H398" s="14"/>
      <c r="I398" s="19"/>
      <c r="J398" s="14"/>
      <c r="K398" s="14"/>
      <c r="L398" s="14"/>
      <c r="M398" s="14"/>
      <c r="N398" s="14"/>
      <c r="O398" s="14"/>
      <c r="P398" s="14"/>
      <c r="Q398" s="13"/>
      <c r="R398" s="13"/>
      <c r="S398" s="13"/>
      <c r="T398" s="13"/>
      <c r="U398" s="13"/>
      <c r="V398" s="13"/>
      <c r="W398" s="13"/>
      <c r="X398" s="21"/>
      <c r="Y398" s="15"/>
      <c r="Z398" s="15"/>
    </row>
    <row r="399" spans="1:26" x14ac:dyDescent="0.45">
      <c r="A399" s="10" t="s">
        <v>24</v>
      </c>
      <c r="B399" s="10" t="s">
        <v>25</v>
      </c>
      <c r="C399" s="10" t="s">
        <v>26</v>
      </c>
      <c r="D399" s="10" t="s">
        <v>27</v>
      </c>
      <c r="E399" s="11"/>
      <c r="F399" s="12"/>
      <c r="G399" s="14"/>
      <c r="H399" s="14"/>
      <c r="I399" s="19"/>
      <c r="J399" s="14"/>
      <c r="K399" s="14"/>
      <c r="L399" s="14"/>
      <c r="M399" s="14"/>
      <c r="N399" s="14"/>
      <c r="O399" s="14"/>
      <c r="P399" s="14"/>
      <c r="Q399" s="13"/>
      <c r="R399" s="13"/>
      <c r="S399" s="13"/>
      <c r="T399" s="13"/>
      <c r="U399" s="13"/>
      <c r="V399" s="13"/>
      <c r="W399" s="13"/>
      <c r="X399" s="21"/>
      <c r="Y399" s="15"/>
      <c r="Z399" s="15"/>
    </row>
    <row r="400" spans="1:26" x14ac:dyDescent="0.45">
      <c r="A400" s="16">
        <v>1</v>
      </c>
      <c r="B400" s="16">
        <v>17</v>
      </c>
      <c r="C400" s="49" t="s">
        <v>538</v>
      </c>
      <c r="D400" s="35" t="s">
        <v>539</v>
      </c>
      <c r="E400" s="11" t="s">
        <v>30</v>
      </c>
      <c r="F400" s="12">
        <v>1</v>
      </c>
      <c r="G400" s="14">
        <f>+[1]HISTORICOS!N400</f>
        <v>10129418.42</v>
      </c>
      <c r="H400" s="14"/>
      <c r="I400" s="19">
        <v>10200000</v>
      </c>
      <c r="J400" s="14"/>
      <c r="K400" s="14"/>
      <c r="L400" s="14"/>
      <c r="M400" s="14"/>
      <c r="N400" s="14"/>
      <c r="O400" s="14"/>
      <c r="P400" s="14"/>
      <c r="Q400" s="13">
        <f t="shared" si="73"/>
        <v>10129418.42</v>
      </c>
      <c r="R400" s="13">
        <f t="shared" si="74"/>
        <v>10200000</v>
      </c>
      <c r="S400" s="13">
        <f t="shared" si="75"/>
        <v>10164709.210000001</v>
      </c>
      <c r="T400" s="13">
        <f t="shared" si="76"/>
        <v>10164647.949999999</v>
      </c>
      <c r="U400" s="13">
        <f t="shared" si="77"/>
        <v>10164586.68</v>
      </c>
      <c r="V400" s="13">
        <f t="shared" si="78"/>
        <v>10164709.210000001</v>
      </c>
      <c r="W400" s="20">
        <f t="shared" si="79"/>
        <v>49908.713844860853</v>
      </c>
      <c r="X400" s="21">
        <f t="shared" si="80"/>
        <v>4.9099991759489646E-3</v>
      </c>
      <c r="Y400" s="20">
        <f t="shared" ref="Y400:Y422" si="82">+G400</f>
        <v>10129418.42</v>
      </c>
      <c r="Z400" s="22" t="s">
        <v>1</v>
      </c>
    </row>
    <row r="401" spans="1:26" ht="20.25" x14ac:dyDescent="0.45">
      <c r="A401" s="16">
        <v>2</v>
      </c>
      <c r="B401" s="16">
        <v>17</v>
      </c>
      <c r="C401" s="49"/>
      <c r="D401" s="35" t="s">
        <v>540</v>
      </c>
      <c r="E401" s="11" t="s">
        <v>30</v>
      </c>
      <c r="F401" s="12">
        <v>1</v>
      </c>
      <c r="G401" s="14">
        <f>+[1]HISTORICOS!N401</f>
        <v>3376472.81</v>
      </c>
      <c r="H401" s="14"/>
      <c r="I401" s="19">
        <v>3600000</v>
      </c>
      <c r="J401" s="14"/>
      <c r="K401" s="14"/>
      <c r="L401" s="14"/>
      <c r="M401" s="14"/>
      <c r="N401" s="14"/>
      <c r="O401" s="14"/>
      <c r="P401" s="14"/>
      <c r="Q401" s="13">
        <f t="shared" si="73"/>
        <v>3376472.81</v>
      </c>
      <c r="R401" s="13">
        <f t="shared" si="74"/>
        <v>3600000</v>
      </c>
      <c r="S401" s="13">
        <f t="shared" si="75"/>
        <v>3488236.41</v>
      </c>
      <c r="T401" s="13">
        <f t="shared" si="76"/>
        <v>3486445.48</v>
      </c>
      <c r="U401" s="13">
        <f t="shared" si="77"/>
        <v>3484655.48</v>
      </c>
      <c r="V401" s="13">
        <f t="shared" si="78"/>
        <v>3488236.41</v>
      </c>
      <c r="W401" s="20">
        <f t="shared" si="79"/>
        <v>158057.59182857379</v>
      </c>
      <c r="X401" s="21">
        <f t="shared" si="80"/>
        <v>4.5311605421999988E-2</v>
      </c>
      <c r="Y401" s="20">
        <f t="shared" si="82"/>
        <v>3376472.81</v>
      </c>
      <c r="Z401" s="22" t="s">
        <v>1</v>
      </c>
    </row>
    <row r="402" spans="1:26" x14ac:dyDescent="0.45">
      <c r="A402" s="16">
        <v>3</v>
      </c>
      <c r="B402" s="16">
        <v>17</v>
      </c>
      <c r="C402" s="49"/>
      <c r="D402" s="35" t="s">
        <v>541</v>
      </c>
      <c r="E402" s="11" t="s">
        <v>30</v>
      </c>
      <c r="F402" s="12">
        <v>1</v>
      </c>
      <c r="G402" s="14">
        <f>+[1]HISTORICOS!N402</f>
        <v>515925.53</v>
      </c>
      <c r="H402" s="14"/>
      <c r="I402" s="19">
        <v>600000</v>
      </c>
      <c r="J402" s="14"/>
      <c r="K402" s="14"/>
      <c r="L402" s="14"/>
      <c r="M402" s="14"/>
      <c r="N402" s="14"/>
      <c r="O402" s="14"/>
      <c r="P402" s="14"/>
      <c r="Q402" s="13">
        <f t="shared" si="73"/>
        <v>515925.53</v>
      </c>
      <c r="R402" s="13">
        <f t="shared" si="74"/>
        <v>600000</v>
      </c>
      <c r="S402" s="13">
        <f t="shared" si="75"/>
        <v>557962.77</v>
      </c>
      <c r="T402" s="13">
        <f t="shared" si="76"/>
        <v>556376.96</v>
      </c>
      <c r="U402" s="13">
        <f t="shared" si="77"/>
        <v>554795.66</v>
      </c>
      <c r="V402" s="13">
        <f t="shared" si="78"/>
        <v>557962.77</v>
      </c>
      <c r="W402" s="20">
        <f t="shared" si="79"/>
        <v>59449.627861664936</v>
      </c>
      <c r="X402" s="21">
        <f t="shared" si="80"/>
        <v>0.10654766062915799</v>
      </c>
      <c r="Y402" s="20">
        <f t="shared" si="82"/>
        <v>515925.53</v>
      </c>
      <c r="Z402" s="22" t="s">
        <v>1</v>
      </c>
    </row>
    <row r="403" spans="1:26" x14ac:dyDescent="0.45">
      <c r="A403" s="16">
        <v>4</v>
      </c>
      <c r="B403" s="16">
        <v>17</v>
      </c>
      <c r="C403" s="49"/>
      <c r="D403" s="35" t="s">
        <v>542</v>
      </c>
      <c r="E403" s="11" t="s">
        <v>30</v>
      </c>
      <c r="F403" s="12">
        <v>1</v>
      </c>
      <c r="G403" s="14">
        <f>+[1]HISTORICOS!N403</f>
        <v>453979.43</v>
      </c>
      <c r="H403" s="14"/>
      <c r="I403" s="19">
        <v>500000</v>
      </c>
      <c r="J403" s="14"/>
      <c r="K403" s="14"/>
      <c r="L403" s="14"/>
      <c r="M403" s="14"/>
      <c r="N403" s="14"/>
      <c r="O403" s="14"/>
      <c r="P403" s="14"/>
      <c r="Q403" s="13">
        <f t="shared" si="73"/>
        <v>453979.43</v>
      </c>
      <c r="R403" s="13">
        <f t="shared" si="74"/>
        <v>500000</v>
      </c>
      <c r="S403" s="13">
        <f t="shared" si="75"/>
        <v>476989.72</v>
      </c>
      <c r="T403" s="13">
        <f t="shared" si="76"/>
        <v>476434.38</v>
      </c>
      <c r="U403" s="13">
        <f t="shared" si="77"/>
        <v>475879.67999999999</v>
      </c>
      <c r="V403" s="13">
        <f t="shared" si="78"/>
        <v>476989.72</v>
      </c>
      <c r="W403" s="20">
        <f t="shared" si="79"/>
        <v>32541.457121070198</v>
      </c>
      <c r="X403" s="21">
        <f t="shared" si="80"/>
        <v>6.8222554400271349E-2</v>
      </c>
      <c r="Y403" s="20">
        <f t="shared" si="82"/>
        <v>453979.43</v>
      </c>
      <c r="Z403" s="22" t="s">
        <v>1</v>
      </c>
    </row>
    <row r="404" spans="1:26" x14ac:dyDescent="0.45">
      <c r="A404" s="16">
        <v>5</v>
      </c>
      <c r="B404" s="16">
        <v>17</v>
      </c>
      <c r="C404" s="49"/>
      <c r="D404" s="25" t="s">
        <v>543</v>
      </c>
      <c r="E404" s="11" t="s">
        <v>30</v>
      </c>
      <c r="F404" s="12">
        <v>1</v>
      </c>
      <c r="G404" s="14">
        <f>+[1]HISTORICOS!N404</f>
        <v>273224.26</v>
      </c>
      <c r="H404" s="14"/>
      <c r="I404" s="19">
        <v>595000</v>
      </c>
      <c r="J404" s="14"/>
      <c r="K404" s="14"/>
      <c r="L404" s="14"/>
      <c r="M404" s="14"/>
      <c r="N404" s="14"/>
      <c r="O404" s="14"/>
      <c r="P404" s="14"/>
      <c r="Q404" s="13">
        <f t="shared" si="73"/>
        <v>273224.26</v>
      </c>
      <c r="R404" s="13">
        <f t="shared" si="74"/>
        <v>595000</v>
      </c>
      <c r="S404" s="13">
        <f t="shared" si="75"/>
        <v>434112.13</v>
      </c>
      <c r="T404" s="13">
        <f t="shared" si="76"/>
        <v>403197.76</v>
      </c>
      <c r="U404" s="13">
        <f t="shared" si="77"/>
        <v>374484.89</v>
      </c>
      <c r="V404" s="13">
        <f t="shared" si="78"/>
        <v>434112.13</v>
      </c>
      <c r="W404" s="20">
        <f t="shared" si="79"/>
        <v>227529.80777531941</v>
      </c>
      <c r="X404" s="21">
        <f t="shared" si="80"/>
        <v>0.52412681436779807</v>
      </c>
      <c r="Y404" s="20">
        <f t="shared" si="82"/>
        <v>273224.26</v>
      </c>
      <c r="Z404" s="22" t="s">
        <v>1</v>
      </c>
    </row>
    <row r="405" spans="1:26" x14ac:dyDescent="0.45">
      <c r="A405" s="16">
        <v>6</v>
      </c>
      <c r="B405" s="16">
        <v>17</v>
      </c>
      <c r="C405" s="49"/>
      <c r="D405" s="25" t="s">
        <v>544</v>
      </c>
      <c r="E405" s="11" t="s">
        <v>30</v>
      </c>
      <c r="F405" s="12">
        <v>1</v>
      </c>
      <c r="G405" s="14">
        <f>+[1]HISTORICOS!N405</f>
        <v>273224.26</v>
      </c>
      <c r="H405" s="14"/>
      <c r="I405" s="19">
        <v>595000</v>
      </c>
      <c r="J405" s="14"/>
      <c r="K405" s="14"/>
      <c r="L405" s="14"/>
      <c r="M405" s="14"/>
      <c r="N405" s="14"/>
      <c r="O405" s="14"/>
      <c r="P405" s="14"/>
      <c r="Q405" s="13">
        <f t="shared" si="73"/>
        <v>273224.26</v>
      </c>
      <c r="R405" s="13">
        <f t="shared" si="74"/>
        <v>595000</v>
      </c>
      <c r="S405" s="13">
        <f t="shared" si="75"/>
        <v>434112.13</v>
      </c>
      <c r="T405" s="13">
        <f t="shared" si="76"/>
        <v>403197.76</v>
      </c>
      <c r="U405" s="13">
        <f t="shared" si="77"/>
        <v>374484.89</v>
      </c>
      <c r="V405" s="13">
        <f t="shared" si="78"/>
        <v>434112.13</v>
      </c>
      <c r="W405" s="20">
        <f t="shared" si="79"/>
        <v>227529.80777531941</v>
      </c>
      <c r="X405" s="21">
        <f t="shared" si="80"/>
        <v>0.52412681436779807</v>
      </c>
      <c r="Y405" s="20">
        <f t="shared" si="82"/>
        <v>273224.26</v>
      </c>
      <c r="Z405" s="22" t="s">
        <v>1</v>
      </c>
    </row>
    <row r="406" spans="1:26" x14ac:dyDescent="0.45">
      <c r="A406" s="16">
        <v>7</v>
      </c>
      <c r="B406" s="16">
        <v>17</v>
      </c>
      <c r="C406" s="49"/>
      <c r="D406" s="25" t="s">
        <v>545</v>
      </c>
      <c r="E406" s="11" t="s">
        <v>30</v>
      </c>
      <c r="F406" s="12">
        <v>1</v>
      </c>
      <c r="G406" s="14">
        <f>+[1]HISTORICOS!N406</f>
        <v>2296001.5</v>
      </c>
      <c r="H406" s="14"/>
      <c r="I406" s="19">
        <v>2618000</v>
      </c>
      <c r="J406" s="14"/>
      <c r="K406" s="14"/>
      <c r="L406" s="14"/>
      <c r="M406" s="14"/>
      <c r="N406" s="14"/>
      <c r="O406" s="14"/>
      <c r="P406" s="14"/>
      <c r="Q406" s="13">
        <f t="shared" si="73"/>
        <v>2296001.5</v>
      </c>
      <c r="R406" s="13">
        <f t="shared" si="74"/>
        <v>2618000</v>
      </c>
      <c r="S406" s="13">
        <f t="shared" si="75"/>
        <v>2457000.75</v>
      </c>
      <c r="T406" s="13">
        <f t="shared" si="76"/>
        <v>2451720.2000000002</v>
      </c>
      <c r="U406" s="13">
        <f t="shared" si="77"/>
        <v>2446450.9900000002</v>
      </c>
      <c r="V406" s="13">
        <f t="shared" si="78"/>
        <v>2457000.75</v>
      </c>
      <c r="W406" s="20">
        <f t="shared" si="79"/>
        <v>227687.32288189651</v>
      </c>
      <c r="X406" s="21">
        <f t="shared" si="80"/>
        <v>9.2668804794584017E-2</v>
      </c>
      <c r="Y406" s="20">
        <f t="shared" si="82"/>
        <v>2296001.5</v>
      </c>
      <c r="Z406" s="22" t="s">
        <v>1</v>
      </c>
    </row>
    <row r="407" spans="1:26" ht="20.25" x14ac:dyDescent="0.45">
      <c r="A407" s="16">
        <v>8</v>
      </c>
      <c r="B407" s="16">
        <v>17</v>
      </c>
      <c r="C407" s="50"/>
      <c r="D407" s="32" t="s">
        <v>546</v>
      </c>
      <c r="E407" s="11" t="s">
        <v>30</v>
      </c>
      <c r="F407" s="12">
        <v>1</v>
      </c>
      <c r="G407" s="14">
        <f>+[1]HISTORICOS!N407</f>
        <v>171969.94</v>
      </c>
      <c r="H407" s="14"/>
      <c r="I407" s="19">
        <v>200000</v>
      </c>
      <c r="J407" s="14"/>
      <c r="K407" s="14"/>
      <c r="L407" s="14"/>
      <c r="M407" s="14"/>
      <c r="N407" s="14"/>
      <c r="O407" s="14"/>
      <c r="P407" s="14"/>
      <c r="Q407" s="13">
        <f t="shared" si="73"/>
        <v>171969.94</v>
      </c>
      <c r="R407" s="13">
        <f t="shared" si="74"/>
        <v>200000</v>
      </c>
      <c r="S407" s="13">
        <f t="shared" si="75"/>
        <v>185984.97</v>
      </c>
      <c r="T407" s="13">
        <f t="shared" si="76"/>
        <v>185456.16</v>
      </c>
      <c r="U407" s="13">
        <f t="shared" si="77"/>
        <v>184928.86</v>
      </c>
      <c r="V407" s="13">
        <f t="shared" si="78"/>
        <v>185984.97</v>
      </c>
      <c r="W407" s="20">
        <f t="shared" si="79"/>
        <v>19820.245503065798</v>
      </c>
      <c r="X407" s="21">
        <f t="shared" si="80"/>
        <v>0.10656907116239446</v>
      </c>
      <c r="Y407" s="20">
        <f t="shared" si="82"/>
        <v>171969.94</v>
      </c>
      <c r="Z407" s="22" t="s">
        <v>1</v>
      </c>
    </row>
    <row r="408" spans="1:26" ht="30.4" customHeight="1" x14ac:dyDescent="0.45">
      <c r="A408" s="16">
        <v>9</v>
      </c>
      <c r="B408" s="16">
        <v>17</v>
      </c>
      <c r="C408" s="49" t="s">
        <v>547</v>
      </c>
      <c r="D408" s="35" t="s">
        <v>548</v>
      </c>
      <c r="E408" s="11" t="s">
        <v>30</v>
      </c>
      <c r="F408" s="12">
        <v>1</v>
      </c>
      <c r="G408" s="14">
        <f>+[1]HISTORICOS!N408</f>
        <v>25661193.32</v>
      </c>
      <c r="H408" s="14"/>
      <c r="I408" s="19">
        <v>24000000</v>
      </c>
      <c r="J408" s="14"/>
      <c r="K408" s="14"/>
      <c r="L408" s="14"/>
      <c r="M408" s="14"/>
      <c r="N408" s="14"/>
      <c r="O408" s="14"/>
      <c r="P408" s="14"/>
      <c r="Q408" s="13">
        <f t="shared" si="73"/>
        <v>24000000</v>
      </c>
      <c r="R408" s="13">
        <f t="shared" si="74"/>
        <v>25661193.32</v>
      </c>
      <c r="S408" s="13">
        <f t="shared" si="75"/>
        <v>24830596.66</v>
      </c>
      <c r="T408" s="13">
        <f t="shared" si="76"/>
        <v>24816700.82</v>
      </c>
      <c r="U408" s="13">
        <f t="shared" si="77"/>
        <v>24802812.760000002</v>
      </c>
      <c r="V408" s="13">
        <f t="shared" si="78"/>
        <v>24830596.66</v>
      </c>
      <c r="W408" s="20">
        <f t="shared" si="79"/>
        <v>1174641.0614337947</v>
      </c>
      <c r="X408" s="21">
        <f t="shared" si="80"/>
        <v>4.7306195558564343E-2</v>
      </c>
      <c r="Y408" s="20">
        <f t="shared" si="82"/>
        <v>25661193.32</v>
      </c>
      <c r="Z408" s="22" t="s">
        <v>1</v>
      </c>
    </row>
    <row r="409" spans="1:26" ht="33.4" customHeight="1" x14ac:dyDescent="0.45">
      <c r="A409" s="16">
        <v>10</v>
      </c>
      <c r="B409" s="16">
        <v>17</v>
      </c>
      <c r="C409" s="49"/>
      <c r="D409" s="35" t="s">
        <v>549</v>
      </c>
      <c r="E409" s="11" t="s">
        <v>30</v>
      </c>
      <c r="F409" s="12">
        <v>1</v>
      </c>
      <c r="G409" s="14">
        <f>+[1]HISTORICOS!N409</f>
        <v>4051767.37</v>
      </c>
      <c r="H409" s="14"/>
      <c r="I409" s="19">
        <v>4000000</v>
      </c>
      <c r="J409" s="14"/>
      <c r="K409" s="14"/>
      <c r="L409" s="14"/>
      <c r="M409" s="14"/>
      <c r="N409" s="14"/>
      <c r="O409" s="14"/>
      <c r="P409" s="14"/>
      <c r="Q409" s="13">
        <f t="shared" si="73"/>
        <v>4000000</v>
      </c>
      <c r="R409" s="13">
        <f t="shared" si="74"/>
        <v>4051767.37</v>
      </c>
      <c r="S409" s="13">
        <f t="shared" si="75"/>
        <v>4025883.69</v>
      </c>
      <c r="T409" s="13">
        <f t="shared" si="76"/>
        <v>4025800.48</v>
      </c>
      <c r="U409" s="13">
        <f t="shared" si="77"/>
        <v>4025717.27</v>
      </c>
      <c r="V409" s="13">
        <f t="shared" si="78"/>
        <v>4025883.69</v>
      </c>
      <c r="W409" s="20">
        <f t="shared" si="79"/>
        <v>36605.058371193125</v>
      </c>
      <c r="X409" s="21">
        <f t="shared" si="80"/>
        <v>9.0924281946141178E-3</v>
      </c>
      <c r="Y409" s="20">
        <f t="shared" si="82"/>
        <v>4051767.37</v>
      </c>
      <c r="Z409" s="22" t="s">
        <v>1</v>
      </c>
    </row>
    <row r="410" spans="1:26" ht="20.25" x14ac:dyDescent="0.45">
      <c r="A410" s="16">
        <v>11</v>
      </c>
      <c r="B410" s="16">
        <v>17</v>
      </c>
      <c r="C410" s="51"/>
      <c r="D410" s="35" t="s">
        <v>550</v>
      </c>
      <c r="E410" s="11" t="s">
        <v>30</v>
      </c>
      <c r="F410" s="12">
        <v>1</v>
      </c>
      <c r="G410" s="14">
        <f>+[1]HISTORICOS!N410</f>
        <v>73127.31</v>
      </c>
      <c r="H410" s="14"/>
      <c r="I410" s="19">
        <v>238000</v>
      </c>
      <c r="J410" s="14"/>
      <c r="K410" s="14"/>
      <c r="L410" s="14"/>
      <c r="M410" s="14"/>
      <c r="N410" s="14"/>
      <c r="O410" s="14"/>
      <c r="P410" s="14"/>
      <c r="Q410" s="13">
        <f t="shared" si="73"/>
        <v>73127.31</v>
      </c>
      <c r="R410" s="13">
        <f t="shared" si="74"/>
        <v>238000</v>
      </c>
      <c r="S410" s="13">
        <f t="shared" si="75"/>
        <v>155563.66</v>
      </c>
      <c r="T410" s="13">
        <f t="shared" si="76"/>
        <v>131925.35999999999</v>
      </c>
      <c r="U410" s="13">
        <f t="shared" si="77"/>
        <v>111878.96</v>
      </c>
      <c r="V410" s="13">
        <f t="shared" si="78"/>
        <v>155563.66</v>
      </c>
      <c r="W410" s="20">
        <f t="shared" si="79"/>
        <v>116582.59713146747</v>
      </c>
      <c r="X410" s="21">
        <f t="shared" si="80"/>
        <v>0.74942050817952899</v>
      </c>
      <c r="Y410" s="20">
        <f t="shared" si="82"/>
        <v>73127.31</v>
      </c>
      <c r="Z410" s="22" t="s">
        <v>1</v>
      </c>
    </row>
    <row r="411" spans="1:26" ht="20.25" x14ac:dyDescent="0.45">
      <c r="A411" s="16">
        <v>12</v>
      </c>
      <c r="B411" s="16">
        <v>17</v>
      </c>
      <c r="C411" s="51"/>
      <c r="D411" s="35" t="s">
        <v>551</v>
      </c>
      <c r="E411" s="11" t="s">
        <v>30</v>
      </c>
      <c r="F411" s="12">
        <v>1</v>
      </c>
      <c r="G411" s="14">
        <f>+[1]HISTORICOS!N411</f>
        <v>401800.87</v>
      </c>
      <c r="H411" s="14"/>
      <c r="I411" s="19">
        <v>357000</v>
      </c>
      <c r="J411" s="14"/>
      <c r="K411" s="14"/>
      <c r="L411" s="14"/>
      <c r="M411" s="14"/>
      <c r="N411" s="14"/>
      <c r="O411" s="14"/>
      <c r="P411" s="14"/>
      <c r="Q411" s="13">
        <f t="shared" si="73"/>
        <v>357000</v>
      </c>
      <c r="R411" s="13">
        <f t="shared" si="74"/>
        <v>401800.87</v>
      </c>
      <c r="S411" s="13">
        <f t="shared" si="75"/>
        <v>379400.44</v>
      </c>
      <c r="T411" s="13">
        <f t="shared" si="76"/>
        <v>378738.58</v>
      </c>
      <c r="U411" s="13">
        <f t="shared" si="77"/>
        <v>378077.88</v>
      </c>
      <c r="V411" s="13">
        <f t="shared" si="78"/>
        <v>379400.44</v>
      </c>
      <c r="W411" s="20">
        <f t="shared" si="79"/>
        <v>31678.998980056956</v>
      </c>
      <c r="X411" s="21">
        <f t="shared" si="80"/>
        <v>8.3497528310871108E-2</v>
      </c>
      <c r="Y411" s="20">
        <f t="shared" si="82"/>
        <v>401800.87</v>
      </c>
      <c r="Z411" s="22" t="s">
        <v>1</v>
      </c>
    </row>
    <row r="412" spans="1:26" x14ac:dyDescent="0.45">
      <c r="A412" s="16">
        <v>13</v>
      </c>
      <c r="B412" s="16">
        <v>17</v>
      </c>
      <c r="C412" s="51"/>
      <c r="D412" s="35" t="s">
        <v>552</v>
      </c>
      <c r="E412" s="11" t="s">
        <v>30</v>
      </c>
      <c r="F412" s="12">
        <v>1</v>
      </c>
      <c r="G412" s="14">
        <f>+[1]HISTORICOS!N412</f>
        <v>401800.87</v>
      </c>
      <c r="H412" s="14"/>
      <c r="I412" s="19">
        <v>357000</v>
      </c>
      <c r="J412" s="14"/>
      <c r="K412" s="14"/>
      <c r="L412" s="14"/>
      <c r="M412" s="14"/>
      <c r="N412" s="14"/>
      <c r="O412" s="14"/>
      <c r="P412" s="14"/>
      <c r="Q412" s="13">
        <f t="shared" si="73"/>
        <v>357000</v>
      </c>
      <c r="R412" s="13">
        <f t="shared" si="74"/>
        <v>401800.87</v>
      </c>
      <c r="S412" s="13">
        <f t="shared" si="75"/>
        <v>379400.44</v>
      </c>
      <c r="T412" s="13">
        <f t="shared" si="76"/>
        <v>378738.58</v>
      </c>
      <c r="U412" s="13">
        <f t="shared" si="77"/>
        <v>378077.88</v>
      </c>
      <c r="V412" s="13">
        <f t="shared" si="78"/>
        <v>379400.44</v>
      </c>
      <c r="W412" s="20">
        <f t="shared" si="79"/>
        <v>31678.998980056956</v>
      </c>
      <c r="X412" s="21">
        <f t="shared" si="80"/>
        <v>8.3497528310871108E-2</v>
      </c>
      <c r="Y412" s="20">
        <f t="shared" si="82"/>
        <v>401800.87</v>
      </c>
      <c r="Z412" s="22" t="s">
        <v>1</v>
      </c>
    </row>
    <row r="413" spans="1:26" x14ac:dyDescent="0.45">
      <c r="A413" s="16">
        <v>14</v>
      </c>
      <c r="B413" s="16">
        <v>17</v>
      </c>
      <c r="C413" s="52"/>
      <c r="D413" s="32" t="s">
        <v>553</v>
      </c>
      <c r="E413" s="11" t="s">
        <v>30</v>
      </c>
      <c r="F413" s="12">
        <v>1</v>
      </c>
      <c r="G413" s="14">
        <f>+[1]HISTORICOS!N413</f>
        <v>401800.87</v>
      </c>
      <c r="H413" s="14"/>
      <c r="I413" s="19">
        <v>357000</v>
      </c>
      <c r="J413" s="14"/>
      <c r="K413" s="14"/>
      <c r="L413" s="14"/>
      <c r="M413" s="14"/>
      <c r="N413" s="14"/>
      <c r="O413" s="14"/>
      <c r="P413" s="14"/>
      <c r="Q413" s="13">
        <f t="shared" si="73"/>
        <v>357000</v>
      </c>
      <c r="R413" s="13">
        <f t="shared" si="74"/>
        <v>401800.87</v>
      </c>
      <c r="S413" s="13">
        <f t="shared" si="75"/>
        <v>379400.44</v>
      </c>
      <c r="T413" s="13">
        <f t="shared" si="76"/>
        <v>378738.58</v>
      </c>
      <c r="U413" s="13">
        <f t="shared" si="77"/>
        <v>378077.88</v>
      </c>
      <c r="V413" s="13">
        <f t="shared" si="78"/>
        <v>379400.44</v>
      </c>
      <c r="W413" s="20">
        <f t="shared" si="79"/>
        <v>31678.998980056956</v>
      </c>
      <c r="X413" s="21">
        <f t="shared" si="80"/>
        <v>8.3497528310871108E-2</v>
      </c>
      <c r="Y413" s="20">
        <f t="shared" si="82"/>
        <v>401800.87</v>
      </c>
      <c r="Z413" s="22" t="s">
        <v>1</v>
      </c>
    </row>
    <row r="414" spans="1:26" ht="50.65" x14ac:dyDescent="0.45">
      <c r="A414" s="16">
        <v>15</v>
      </c>
      <c r="B414" s="16">
        <v>17</v>
      </c>
      <c r="C414" s="35" t="s">
        <v>554</v>
      </c>
      <c r="D414" s="35" t="s">
        <v>555</v>
      </c>
      <c r="E414" s="11" t="s">
        <v>30</v>
      </c>
      <c r="F414" s="12">
        <v>1</v>
      </c>
      <c r="G414" s="14">
        <f>+[1]HISTORICOS!N414</f>
        <v>20258836.829999998</v>
      </c>
      <c r="H414" s="14"/>
      <c r="I414" s="19">
        <v>20000000</v>
      </c>
      <c r="J414" s="14"/>
      <c r="K414" s="14"/>
      <c r="L414" s="14"/>
      <c r="M414" s="14"/>
      <c r="N414" s="14"/>
      <c r="O414" s="14"/>
      <c r="P414" s="14"/>
      <c r="Q414" s="13">
        <f t="shared" si="73"/>
        <v>20000000</v>
      </c>
      <c r="R414" s="13">
        <f t="shared" si="74"/>
        <v>20258836.829999998</v>
      </c>
      <c r="S414" s="13">
        <f t="shared" si="75"/>
        <v>20129418.420000002</v>
      </c>
      <c r="T414" s="13">
        <f t="shared" si="76"/>
        <v>20129002.370000001</v>
      </c>
      <c r="U414" s="13">
        <f t="shared" si="77"/>
        <v>20128586.34</v>
      </c>
      <c r="V414" s="13">
        <f t="shared" si="78"/>
        <v>20129418.420000002</v>
      </c>
      <c r="W414" s="20">
        <f t="shared" si="79"/>
        <v>183025.27771382834</v>
      </c>
      <c r="X414" s="21">
        <f t="shared" si="80"/>
        <v>9.0924275056044231E-3</v>
      </c>
      <c r="Y414" s="20">
        <f t="shared" si="82"/>
        <v>20258836.829999998</v>
      </c>
      <c r="Z414" s="22" t="s">
        <v>1</v>
      </c>
    </row>
    <row r="415" spans="1:26" ht="50.65" x14ac:dyDescent="0.45">
      <c r="A415" s="16">
        <v>16</v>
      </c>
      <c r="B415" s="16">
        <v>17</v>
      </c>
      <c r="C415" s="32" t="s">
        <v>556</v>
      </c>
      <c r="D415" s="32" t="s">
        <v>557</v>
      </c>
      <c r="E415" s="11" t="s">
        <v>30</v>
      </c>
      <c r="F415" s="12">
        <v>1</v>
      </c>
      <c r="G415" s="14">
        <f>+[1]HISTORICOS!N415</f>
        <v>20258836.829999998</v>
      </c>
      <c r="H415" s="14"/>
      <c r="I415" s="19">
        <v>20000000</v>
      </c>
      <c r="J415" s="14"/>
      <c r="K415" s="14"/>
      <c r="L415" s="14"/>
      <c r="M415" s="14"/>
      <c r="N415" s="14"/>
      <c r="O415" s="14"/>
      <c r="P415" s="14"/>
      <c r="Q415" s="13">
        <f t="shared" si="73"/>
        <v>20000000</v>
      </c>
      <c r="R415" s="13">
        <f t="shared" si="74"/>
        <v>20258836.829999998</v>
      </c>
      <c r="S415" s="13">
        <f t="shared" si="75"/>
        <v>20129418.420000002</v>
      </c>
      <c r="T415" s="13">
        <f t="shared" si="76"/>
        <v>20129002.370000001</v>
      </c>
      <c r="U415" s="13">
        <f t="shared" si="77"/>
        <v>20128586.34</v>
      </c>
      <c r="V415" s="13">
        <f t="shared" si="78"/>
        <v>20129418.420000002</v>
      </c>
      <c r="W415" s="20">
        <f t="shared" si="79"/>
        <v>183025.27771382834</v>
      </c>
      <c r="X415" s="21">
        <f t="shared" si="80"/>
        <v>9.0924275056044231E-3</v>
      </c>
      <c r="Y415" s="20">
        <f t="shared" si="82"/>
        <v>20258836.829999998</v>
      </c>
      <c r="Z415" s="22" t="s">
        <v>1</v>
      </c>
    </row>
    <row r="416" spans="1:26" ht="30.4" x14ac:dyDescent="0.45">
      <c r="A416" s="16">
        <v>17</v>
      </c>
      <c r="B416" s="16">
        <v>17</v>
      </c>
      <c r="C416" s="53"/>
      <c r="D416" s="35" t="s">
        <v>558</v>
      </c>
      <c r="E416" s="11" t="s">
        <v>30</v>
      </c>
      <c r="F416" s="12">
        <v>1</v>
      </c>
      <c r="G416" s="14">
        <f>+[1]HISTORICOS!N416</f>
        <v>1107483.08</v>
      </c>
      <c r="H416" s="14"/>
      <c r="I416" s="19">
        <v>2000000</v>
      </c>
      <c r="J416" s="14"/>
      <c r="K416" s="14"/>
      <c r="L416" s="14"/>
      <c r="M416" s="14"/>
      <c r="N416" s="14"/>
      <c r="O416" s="14"/>
      <c r="P416" s="14"/>
      <c r="Q416" s="13">
        <f t="shared" si="73"/>
        <v>1107483.08</v>
      </c>
      <c r="R416" s="13">
        <f t="shared" si="74"/>
        <v>2000000</v>
      </c>
      <c r="S416" s="13">
        <f t="shared" si="75"/>
        <v>1553741.54</v>
      </c>
      <c r="T416" s="13">
        <f t="shared" si="76"/>
        <v>1488276.24</v>
      </c>
      <c r="U416" s="13">
        <f t="shared" si="77"/>
        <v>1425569.25</v>
      </c>
      <c r="V416" s="13">
        <f t="shared" si="78"/>
        <v>1553741.54</v>
      </c>
      <c r="W416" s="20">
        <f t="shared" si="79"/>
        <v>631104.76645573159</v>
      </c>
      <c r="X416" s="21">
        <f t="shared" si="80"/>
        <v>0.40618387949885898</v>
      </c>
      <c r="Y416" s="20">
        <f t="shared" si="82"/>
        <v>1107483.08</v>
      </c>
      <c r="Z416" s="22" t="s">
        <v>1</v>
      </c>
    </row>
    <row r="417" spans="1:26" ht="30.4" x14ac:dyDescent="0.45">
      <c r="A417" s="16">
        <v>18</v>
      </c>
      <c r="B417" s="16">
        <v>17</v>
      </c>
      <c r="C417" s="53"/>
      <c r="D417" s="35" t="s">
        <v>559</v>
      </c>
      <c r="E417" s="11" t="s">
        <v>30</v>
      </c>
      <c r="F417" s="12">
        <v>1</v>
      </c>
      <c r="G417" s="14">
        <f>+[1]HISTORICOS!N417</f>
        <v>2431060.42</v>
      </c>
      <c r="H417" s="14"/>
      <c r="I417" s="19">
        <v>2800000</v>
      </c>
      <c r="J417" s="14"/>
      <c r="K417" s="14"/>
      <c r="L417" s="14"/>
      <c r="M417" s="14"/>
      <c r="N417" s="14"/>
      <c r="O417" s="14"/>
      <c r="P417" s="14"/>
      <c r="Q417" s="13">
        <f t="shared" si="73"/>
        <v>2431060.42</v>
      </c>
      <c r="R417" s="13">
        <f t="shared" si="74"/>
        <v>2800000</v>
      </c>
      <c r="S417" s="13">
        <f t="shared" si="75"/>
        <v>2615530.21</v>
      </c>
      <c r="T417" s="13">
        <f t="shared" si="76"/>
        <v>2609016.9</v>
      </c>
      <c r="U417" s="13">
        <f t="shared" si="77"/>
        <v>2602519.81</v>
      </c>
      <c r="V417" s="13">
        <f t="shared" si="78"/>
        <v>2615530.21</v>
      </c>
      <c r="W417" s="20">
        <f t="shared" si="79"/>
        <v>260879.6788661168</v>
      </c>
      <c r="X417" s="21">
        <f t="shared" si="80"/>
        <v>9.9742559985998708E-2</v>
      </c>
      <c r="Y417" s="20">
        <f t="shared" si="82"/>
        <v>2431060.42</v>
      </c>
      <c r="Z417" s="22" t="s">
        <v>1</v>
      </c>
    </row>
    <row r="418" spans="1:26" ht="40.5" x14ac:dyDescent="0.45">
      <c r="A418" s="16">
        <v>19</v>
      </c>
      <c r="B418" s="16">
        <v>17</v>
      </c>
      <c r="C418" s="53"/>
      <c r="D418" s="35" t="s">
        <v>560</v>
      </c>
      <c r="E418" s="11" t="s">
        <v>30</v>
      </c>
      <c r="F418" s="12">
        <v>1</v>
      </c>
      <c r="G418" s="14">
        <f>+[1]HISTORICOS!N418</f>
        <v>2431060.42</v>
      </c>
      <c r="H418" s="14"/>
      <c r="I418" s="19">
        <v>2800000</v>
      </c>
      <c r="J418" s="14"/>
      <c r="K418" s="14"/>
      <c r="L418" s="14"/>
      <c r="M418" s="14"/>
      <c r="N418" s="14"/>
      <c r="O418" s="14"/>
      <c r="P418" s="14"/>
      <c r="Q418" s="13">
        <f t="shared" si="73"/>
        <v>2431060.42</v>
      </c>
      <c r="R418" s="13">
        <f t="shared" si="74"/>
        <v>2800000</v>
      </c>
      <c r="S418" s="13">
        <f t="shared" si="75"/>
        <v>2615530.21</v>
      </c>
      <c r="T418" s="13">
        <f t="shared" si="76"/>
        <v>2609016.9</v>
      </c>
      <c r="U418" s="13">
        <f t="shared" si="77"/>
        <v>2602519.81</v>
      </c>
      <c r="V418" s="13">
        <f t="shared" si="78"/>
        <v>2615530.21</v>
      </c>
      <c r="W418" s="20">
        <f t="shared" si="79"/>
        <v>260879.6788661168</v>
      </c>
      <c r="X418" s="21">
        <f t="shared" si="80"/>
        <v>9.9742559985998708E-2</v>
      </c>
      <c r="Y418" s="20">
        <f t="shared" si="82"/>
        <v>2431060.42</v>
      </c>
      <c r="Z418" s="22" t="s">
        <v>1</v>
      </c>
    </row>
    <row r="419" spans="1:26" ht="20.25" x14ac:dyDescent="0.45">
      <c r="A419" s="16">
        <v>20</v>
      </c>
      <c r="B419" s="16">
        <v>17</v>
      </c>
      <c r="C419" s="53"/>
      <c r="D419" s="25" t="s">
        <v>561</v>
      </c>
      <c r="E419" s="11" t="s">
        <v>30</v>
      </c>
      <c r="F419" s="12">
        <v>1</v>
      </c>
      <c r="G419" s="14">
        <f>+[1]HISTORICOS!N419</f>
        <v>642880.66</v>
      </c>
      <c r="H419" s="14"/>
      <c r="I419" s="19">
        <v>595000</v>
      </c>
      <c r="J419" s="14"/>
      <c r="K419" s="14"/>
      <c r="L419" s="14"/>
      <c r="M419" s="14"/>
      <c r="N419" s="14"/>
      <c r="O419" s="14"/>
      <c r="P419" s="14"/>
      <c r="Q419" s="13">
        <f t="shared" si="73"/>
        <v>595000</v>
      </c>
      <c r="R419" s="13">
        <f t="shared" si="74"/>
        <v>642880.66</v>
      </c>
      <c r="S419" s="13">
        <f t="shared" si="75"/>
        <v>618940.32999999996</v>
      </c>
      <c r="T419" s="13">
        <f t="shared" si="76"/>
        <v>618477.16</v>
      </c>
      <c r="U419" s="13">
        <f t="shared" si="77"/>
        <v>618014.32999999996</v>
      </c>
      <c r="V419" s="13">
        <f t="shared" si="78"/>
        <v>618940.32999999996</v>
      </c>
      <c r="W419" s="20">
        <f t="shared" si="79"/>
        <v>33856.739373687502</v>
      </c>
      <c r="X419" s="21">
        <f t="shared" si="80"/>
        <v>5.4701136333590514E-2</v>
      </c>
      <c r="Y419" s="20">
        <f t="shared" si="82"/>
        <v>642880.66</v>
      </c>
      <c r="Z419" s="22" t="s">
        <v>1</v>
      </c>
    </row>
    <row r="420" spans="1:26" ht="20.25" x14ac:dyDescent="0.45">
      <c r="A420" s="16">
        <v>21</v>
      </c>
      <c r="B420" s="16">
        <v>17</v>
      </c>
      <c r="C420" s="49" t="s">
        <v>562</v>
      </c>
      <c r="D420" s="35" t="s">
        <v>563</v>
      </c>
      <c r="E420" s="11" t="s">
        <v>30</v>
      </c>
      <c r="F420" s="12">
        <v>1</v>
      </c>
      <c r="G420" s="14">
        <f>+[1]HISTORICOS!N420</f>
        <v>20258836.829999998</v>
      </c>
      <c r="H420" s="14"/>
      <c r="I420" s="19">
        <v>20000000</v>
      </c>
      <c r="J420" s="14"/>
      <c r="K420" s="14"/>
      <c r="L420" s="14"/>
      <c r="M420" s="14"/>
      <c r="N420" s="14"/>
      <c r="O420" s="14"/>
      <c r="P420" s="14"/>
      <c r="Q420" s="13">
        <f t="shared" si="73"/>
        <v>20000000</v>
      </c>
      <c r="R420" s="13">
        <f t="shared" si="74"/>
        <v>20258836.829999998</v>
      </c>
      <c r="S420" s="13">
        <f t="shared" si="75"/>
        <v>20129418.420000002</v>
      </c>
      <c r="T420" s="13">
        <f t="shared" si="76"/>
        <v>20129002.370000001</v>
      </c>
      <c r="U420" s="13">
        <f t="shared" si="77"/>
        <v>20128586.34</v>
      </c>
      <c r="V420" s="13">
        <f t="shared" si="78"/>
        <v>20129418.420000002</v>
      </c>
      <c r="W420" s="20">
        <f t="shared" si="79"/>
        <v>183025.27771382834</v>
      </c>
      <c r="X420" s="21">
        <f t="shared" si="80"/>
        <v>9.0924275056044231E-3</v>
      </c>
      <c r="Y420" s="20">
        <f t="shared" si="82"/>
        <v>20258836.829999998</v>
      </c>
      <c r="Z420" s="22" t="s">
        <v>1</v>
      </c>
    </row>
    <row r="421" spans="1:26" x14ac:dyDescent="0.45">
      <c r="A421" s="16">
        <v>22</v>
      </c>
      <c r="B421" s="16">
        <v>17</v>
      </c>
      <c r="C421" s="49"/>
      <c r="D421" s="25" t="s">
        <v>564</v>
      </c>
      <c r="E421" s="11" t="s">
        <v>30</v>
      </c>
      <c r="F421" s="12">
        <v>1</v>
      </c>
      <c r="G421" s="14">
        <f>+[1]HISTORICOS!N421</f>
        <v>139469.04999999999</v>
      </c>
      <c r="H421" s="14"/>
      <c r="I421" s="19">
        <v>238000</v>
      </c>
      <c r="J421" s="14"/>
      <c r="K421" s="14"/>
      <c r="L421" s="14"/>
      <c r="M421" s="14"/>
      <c r="N421" s="14"/>
      <c r="O421" s="14"/>
      <c r="P421" s="14"/>
      <c r="Q421" s="13">
        <f t="shared" si="73"/>
        <v>139469.04999999999</v>
      </c>
      <c r="R421" s="13">
        <f t="shared" si="74"/>
        <v>238000</v>
      </c>
      <c r="S421" s="13">
        <f t="shared" si="75"/>
        <v>188734.53</v>
      </c>
      <c r="T421" s="13">
        <f t="shared" si="76"/>
        <v>182191.2</v>
      </c>
      <c r="U421" s="13">
        <f t="shared" si="77"/>
        <v>175874.73</v>
      </c>
      <c r="V421" s="13">
        <f t="shared" si="78"/>
        <v>188734.53</v>
      </c>
      <c r="W421" s="20">
        <f t="shared" si="79"/>
        <v>69671.902901752648</v>
      </c>
      <c r="X421" s="21">
        <f t="shared" si="80"/>
        <v>0.3691529202512791</v>
      </c>
      <c r="Y421" s="20">
        <f t="shared" si="82"/>
        <v>139469.04999999999</v>
      </c>
      <c r="Z421" s="22" t="s">
        <v>1</v>
      </c>
    </row>
    <row r="422" spans="1:26" ht="20.25" x14ac:dyDescent="0.45">
      <c r="A422" s="30">
        <v>23</v>
      </c>
      <c r="B422" s="30">
        <v>17</v>
      </c>
      <c r="C422" s="50"/>
      <c r="D422" s="32" t="s">
        <v>565</v>
      </c>
      <c r="E422" s="11" t="s">
        <v>30</v>
      </c>
      <c r="F422" s="12">
        <v>1</v>
      </c>
      <c r="G422" s="14">
        <f>+[1]HISTORICOS!N422</f>
        <v>4051767.37</v>
      </c>
      <c r="H422" s="14"/>
      <c r="I422" s="19">
        <v>4000000</v>
      </c>
      <c r="J422" s="14"/>
      <c r="K422" s="14"/>
      <c r="L422" s="14"/>
      <c r="M422" s="14"/>
      <c r="N422" s="14"/>
      <c r="O422" s="14"/>
      <c r="P422" s="14"/>
      <c r="Q422" s="13">
        <f t="shared" si="73"/>
        <v>4000000</v>
      </c>
      <c r="R422" s="13">
        <f t="shared" si="74"/>
        <v>4051767.37</v>
      </c>
      <c r="S422" s="13">
        <f t="shared" si="75"/>
        <v>4025883.69</v>
      </c>
      <c r="T422" s="13">
        <f t="shared" si="76"/>
        <v>4025800.48</v>
      </c>
      <c r="U422" s="13">
        <f t="shared" si="77"/>
        <v>4025717.27</v>
      </c>
      <c r="V422" s="13">
        <f t="shared" si="78"/>
        <v>4025883.69</v>
      </c>
      <c r="W422" s="20">
        <f t="shared" si="79"/>
        <v>36605.058371193125</v>
      </c>
      <c r="X422" s="21">
        <f t="shared" si="80"/>
        <v>9.0924281946141178E-3</v>
      </c>
      <c r="Y422" s="20">
        <f t="shared" si="82"/>
        <v>4051767.37</v>
      </c>
      <c r="Z422" s="22" t="s">
        <v>1</v>
      </c>
    </row>
    <row r="423" spans="1:26" x14ac:dyDescent="0.45">
      <c r="A423" s="24" t="s">
        <v>566</v>
      </c>
      <c r="B423" s="24"/>
      <c r="C423" s="24"/>
      <c r="D423" s="24"/>
      <c r="E423" s="11"/>
      <c r="F423" s="12"/>
      <c r="G423" s="14"/>
      <c r="H423" s="14"/>
      <c r="I423" s="19"/>
      <c r="J423" s="14"/>
      <c r="K423" s="14"/>
      <c r="L423" s="14"/>
      <c r="M423" s="14"/>
      <c r="N423" s="14"/>
      <c r="O423" s="14"/>
      <c r="P423" s="14"/>
      <c r="Q423" s="13"/>
      <c r="R423" s="13"/>
      <c r="S423" s="13"/>
      <c r="T423" s="13"/>
      <c r="U423" s="13"/>
      <c r="V423" s="13"/>
      <c r="W423" s="13"/>
      <c r="X423" s="21"/>
      <c r="Y423" s="15"/>
      <c r="Z423" s="15"/>
    </row>
    <row r="424" spans="1:26" x14ac:dyDescent="0.45">
      <c r="A424" s="10" t="s">
        <v>24</v>
      </c>
      <c r="B424" s="10" t="s">
        <v>25</v>
      </c>
      <c r="C424" s="10" t="s">
        <v>26</v>
      </c>
      <c r="D424" s="10" t="s">
        <v>38</v>
      </c>
      <c r="E424" s="11"/>
      <c r="F424" s="12"/>
      <c r="G424" s="14"/>
      <c r="H424" s="14"/>
      <c r="I424" s="19"/>
      <c r="J424" s="14"/>
      <c r="K424" s="14"/>
      <c r="L424" s="14"/>
      <c r="M424" s="14"/>
      <c r="N424" s="14"/>
      <c r="O424" s="14"/>
      <c r="P424" s="14"/>
      <c r="Q424" s="13"/>
      <c r="R424" s="13"/>
      <c r="S424" s="13"/>
      <c r="T424" s="13"/>
      <c r="U424" s="13"/>
      <c r="V424" s="13"/>
      <c r="W424" s="13"/>
      <c r="X424" s="21"/>
      <c r="Y424" s="15"/>
      <c r="Z424" s="15"/>
    </row>
    <row r="425" spans="1:26" ht="30.4" x14ac:dyDescent="0.45">
      <c r="A425" s="30">
        <v>1</v>
      </c>
      <c r="B425" s="30">
        <v>18</v>
      </c>
      <c r="C425" s="34" t="s">
        <v>567</v>
      </c>
      <c r="D425" s="34" t="s">
        <v>568</v>
      </c>
      <c r="E425" s="11" t="s">
        <v>30</v>
      </c>
      <c r="F425" s="12">
        <v>1</v>
      </c>
      <c r="G425" s="14">
        <f>+[1]HISTORICOS!N425</f>
        <v>1105264.73</v>
      </c>
      <c r="H425" s="14"/>
      <c r="I425" s="19">
        <v>1428000</v>
      </c>
      <c r="J425" s="14"/>
      <c r="K425" s="14"/>
      <c r="L425" s="14"/>
      <c r="M425" s="14"/>
      <c r="N425" s="14"/>
      <c r="O425" s="14"/>
      <c r="P425" s="14"/>
      <c r="Q425" s="13">
        <f t="shared" si="73"/>
        <v>1105264.73</v>
      </c>
      <c r="R425" s="13">
        <f t="shared" si="74"/>
        <v>1428000</v>
      </c>
      <c r="S425" s="13">
        <f t="shared" si="75"/>
        <v>1266632.3700000001</v>
      </c>
      <c r="T425" s="13">
        <f t="shared" si="76"/>
        <v>1256311.28</v>
      </c>
      <c r="U425" s="13">
        <f t="shared" si="77"/>
        <v>1246074.3</v>
      </c>
      <c r="V425" s="13">
        <f t="shared" si="78"/>
        <v>1266632.3700000001</v>
      </c>
      <c r="W425" s="20">
        <f t="shared" si="79"/>
        <v>228208.29794507107</v>
      </c>
      <c r="X425" s="21">
        <f t="shared" si="80"/>
        <v>0.18016932406762276</v>
      </c>
      <c r="Y425" s="20">
        <f>+G425</f>
        <v>1105264.73</v>
      </c>
      <c r="Z425" s="22" t="s">
        <v>1</v>
      </c>
    </row>
    <row r="426" spans="1:26" x14ac:dyDescent="0.45">
      <c r="A426" s="24" t="s">
        <v>569</v>
      </c>
      <c r="B426" s="24"/>
      <c r="C426" s="24"/>
      <c r="D426" s="24"/>
      <c r="E426" s="11"/>
      <c r="F426" s="12"/>
      <c r="G426" s="14"/>
      <c r="H426" s="14"/>
      <c r="I426" s="19"/>
      <c r="J426" s="14"/>
      <c r="K426" s="14"/>
      <c r="L426" s="14"/>
      <c r="M426" s="14"/>
      <c r="N426" s="14"/>
      <c r="O426" s="14"/>
      <c r="P426" s="14"/>
      <c r="Q426" s="13"/>
      <c r="R426" s="13"/>
      <c r="S426" s="13"/>
      <c r="T426" s="13"/>
      <c r="U426" s="13"/>
      <c r="V426" s="13"/>
      <c r="W426" s="13"/>
      <c r="X426" s="21"/>
      <c r="Y426" s="15"/>
      <c r="Z426" s="15"/>
    </row>
    <row r="427" spans="1:26" x14ac:dyDescent="0.45">
      <c r="A427" s="10" t="s">
        <v>24</v>
      </c>
      <c r="B427" s="10" t="s">
        <v>25</v>
      </c>
      <c r="C427" s="10" t="s">
        <v>26</v>
      </c>
      <c r="D427" s="10" t="s">
        <v>38</v>
      </c>
      <c r="E427" s="11"/>
      <c r="F427" s="12"/>
      <c r="G427" s="14"/>
      <c r="H427" s="14"/>
      <c r="I427" s="19"/>
      <c r="J427" s="14"/>
      <c r="K427" s="14"/>
      <c r="L427" s="14"/>
      <c r="M427" s="14"/>
      <c r="N427" s="14"/>
      <c r="O427" s="14"/>
      <c r="P427" s="14"/>
      <c r="Q427" s="13"/>
      <c r="R427" s="13"/>
      <c r="S427" s="13"/>
      <c r="T427" s="13"/>
      <c r="U427" s="13"/>
      <c r="V427" s="13"/>
      <c r="W427" s="13"/>
      <c r="X427" s="21"/>
      <c r="Y427" s="15"/>
      <c r="Z427" s="15"/>
    </row>
    <row r="428" spans="1:26" ht="81" x14ac:dyDescent="0.45">
      <c r="A428" s="16">
        <v>1</v>
      </c>
      <c r="B428" s="16">
        <v>19</v>
      </c>
      <c r="C428" s="25" t="s">
        <v>570</v>
      </c>
      <c r="D428" s="25" t="s">
        <v>571</v>
      </c>
      <c r="E428" s="11" t="s">
        <v>30</v>
      </c>
      <c r="F428" s="12">
        <v>1</v>
      </c>
      <c r="G428" s="14">
        <f>+[1]HISTORICOS!N428</f>
        <v>33227053.899999999</v>
      </c>
      <c r="H428" s="14"/>
      <c r="I428" s="19">
        <v>32998630</v>
      </c>
      <c r="J428" s="14"/>
      <c r="K428" s="14"/>
      <c r="L428" s="14"/>
      <c r="M428" s="14"/>
      <c r="N428" s="14"/>
      <c r="O428" s="14"/>
      <c r="P428" s="14"/>
      <c r="Q428" s="13">
        <f t="shared" si="73"/>
        <v>32998630</v>
      </c>
      <c r="R428" s="13">
        <f t="shared" si="74"/>
        <v>33227053.899999999</v>
      </c>
      <c r="S428" s="13">
        <f t="shared" si="75"/>
        <v>33112841.949999999</v>
      </c>
      <c r="T428" s="13">
        <f t="shared" si="76"/>
        <v>33112644.98</v>
      </c>
      <c r="U428" s="13">
        <f t="shared" si="77"/>
        <v>33112448.010000002</v>
      </c>
      <c r="V428" s="13">
        <f t="shared" si="78"/>
        <v>33112841.949999999</v>
      </c>
      <c r="W428" s="20">
        <f t="shared" si="79"/>
        <v>161520.08867507675</v>
      </c>
      <c r="X428" s="21">
        <f t="shared" si="80"/>
        <v>4.8778684994471386E-3</v>
      </c>
      <c r="Y428" s="20">
        <f t="shared" ref="Y428:Y432" si="83">+G428</f>
        <v>33227053.899999999</v>
      </c>
      <c r="Z428" s="22" t="s">
        <v>1</v>
      </c>
    </row>
    <row r="429" spans="1:26" ht="30.4" x14ac:dyDescent="0.45">
      <c r="A429" s="16">
        <v>2</v>
      </c>
      <c r="B429" s="16">
        <v>19</v>
      </c>
      <c r="C429" s="25" t="s">
        <v>572</v>
      </c>
      <c r="D429" s="25" t="s">
        <v>572</v>
      </c>
      <c r="E429" s="11" t="s">
        <v>30</v>
      </c>
      <c r="F429" s="12">
        <v>1</v>
      </c>
      <c r="G429" s="14">
        <f>+[1]HISTORICOS!N429</f>
        <v>7916496.6200000001</v>
      </c>
      <c r="H429" s="14"/>
      <c r="I429" s="19">
        <v>7961081</v>
      </c>
      <c r="J429" s="14"/>
      <c r="K429" s="14"/>
      <c r="L429" s="14"/>
      <c r="M429" s="14"/>
      <c r="N429" s="14"/>
      <c r="O429" s="14"/>
      <c r="P429" s="14"/>
      <c r="Q429" s="13">
        <f t="shared" si="73"/>
        <v>7916496.6200000001</v>
      </c>
      <c r="R429" s="13">
        <f t="shared" si="74"/>
        <v>7961081</v>
      </c>
      <c r="S429" s="13">
        <f t="shared" si="75"/>
        <v>7938788.8099999996</v>
      </c>
      <c r="T429" s="13">
        <f t="shared" si="76"/>
        <v>7938757.5099999998</v>
      </c>
      <c r="U429" s="13">
        <f t="shared" si="77"/>
        <v>7938726.21</v>
      </c>
      <c r="V429" s="13">
        <f t="shared" si="78"/>
        <v>7938788.8099999996</v>
      </c>
      <c r="W429" s="20">
        <f t="shared" si="79"/>
        <v>31525.917432997805</v>
      </c>
      <c r="X429" s="21">
        <f t="shared" si="80"/>
        <v>3.9711243348968502E-3</v>
      </c>
      <c r="Y429" s="20">
        <f t="shared" si="83"/>
        <v>7916496.6200000001</v>
      </c>
      <c r="Z429" s="22" t="s">
        <v>1</v>
      </c>
    </row>
    <row r="430" spans="1:26" ht="30.4" x14ac:dyDescent="0.45">
      <c r="A430" s="16">
        <v>3</v>
      </c>
      <c r="B430" s="16">
        <v>19</v>
      </c>
      <c r="C430" s="25" t="s">
        <v>573</v>
      </c>
      <c r="D430" s="25" t="s">
        <v>573</v>
      </c>
      <c r="E430" s="11" t="s">
        <v>30</v>
      </c>
      <c r="F430" s="12">
        <v>1</v>
      </c>
      <c r="G430" s="14">
        <f>+[1]HISTORICOS!N430</f>
        <v>7916496.6200000001</v>
      </c>
      <c r="H430" s="14"/>
      <c r="I430" s="19">
        <v>7961081</v>
      </c>
      <c r="J430" s="14"/>
      <c r="K430" s="14"/>
      <c r="L430" s="14"/>
      <c r="M430" s="14"/>
      <c r="N430" s="14"/>
      <c r="O430" s="14"/>
      <c r="P430" s="14"/>
      <c r="Q430" s="13">
        <f t="shared" si="73"/>
        <v>7916496.6200000001</v>
      </c>
      <c r="R430" s="13">
        <f t="shared" si="74"/>
        <v>7961081</v>
      </c>
      <c r="S430" s="13">
        <f t="shared" si="75"/>
        <v>7938788.8099999996</v>
      </c>
      <c r="T430" s="13">
        <f t="shared" si="76"/>
        <v>7938757.5099999998</v>
      </c>
      <c r="U430" s="13">
        <f t="shared" si="77"/>
        <v>7938726.21</v>
      </c>
      <c r="V430" s="13">
        <f t="shared" si="78"/>
        <v>7938788.8099999996</v>
      </c>
      <c r="W430" s="20">
        <f t="shared" si="79"/>
        <v>31525.917432997805</v>
      </c>
      <c r="X430" s="21">
        <f t="shared" si="80"/>
        <v>3.9711243348968502E-3</v>
      </c>
      <c r="Y430" s="20">
        <f t="shared" si="83"/>
        <v>7916496.6200000001</v>
      </c>
      <c r="Z430" s="22" t="s">
        <v>1</v>
      </c>
    </row>
    <row r="431" spans="1:26" ht="81" x14ac:dyDescent="0.45">
      <c r="A431" s="16">
        <v>4</v>
      </c>
      <c r="B431" s="16">
        <v>19</v>
      </c>
      <c r="C431" s="25" t="s">
        <v>574</v>
      </c>
      <c r="D431" s="25" t="s">
        <v>575</v>
      </c>
      <c r="E431" s="11" t="s">
        <v>30</v>
      </c>
      <c r="F431" s="12">
        <v>1</v>
      </c>
      <c r="G431" s="14">
        <f>+[1]HISTORICOS!N431</f>
        <v>20683116.100000001</v>
      </c>
      <c r="H431" s="14"/>
      <c r="I431" s="19">
        <v>9109314</v>
      </c>
      <c r="J431" s="14"/>
      <c r="K431" s="14"/>
      <c r="L431" s="14"/>
      <c r="M431" s="14"/>
      <c r="N431" s="14"/>
      <c r="O431" s="14"/>
      <c r="P431" s="14"/>
      <c r="Q431" s="13">
        <f t="shared" si="73"/>
        <v>9109314</v>
      </c>
      <c r="R431" s="13">
        <f t="shared" si="74"/>
        <v>20683116.100000001</v>
      </c>
      <c r="S431" s="13">
        <f t="shared" si="75"/>
        <v>14896215.050000001</v>
      </c>
      <c r="T431" s="13">
        <f t="shared" si="76"/>
        <v>13726215.76</v>
      </c>
      <c r="U431" s="13">
        <f t="shared" si="77"/>
        <v>12648112.18</v>
      </c>
      <c r="V431" s="13">
        <f t="shared" si="78"/>
        <v>14896215.050000001</v>
      </c>
      <c r="W431" s="20">
        <f t="shared" si="79"/>
        <v>8183913.9490211029</v>
      </c>
      <c r="X431" s="21">
        <f t="shared" si="80"/>
        <v>0.54939552910261602</v>
      </c>
      <c r="Y431" s="20">
        <f t="shared" si="83"/>
        <v>20683116.100000001</v>
      </c>
      <c r="Z431" s="22" t="s">
        <v>1</v>
      </c>
    </row>
    <row r="432" spans="1:26" ht="35.25" customHeight="1" x14ac:dyDescent="0.45">
      <c r="A432" s="16">
        <v>5</v>
      </c>
      <c r="B432" s="16">
        <v>19</v>
      </c>
      <c r="C432" s="25" t="s">
        <v>576</v>
      </c>
      <c r="D432" s="25" t="s">
        <v>576</v>
      </c>
      <c r="E432" s="11" t="s">
        <v>30</v>
      </c>
      <c r="F432" s="12">
        <v>1</v>
      </c>
      <c r="G432" s="14">
        <f>+[1]HISTORICOS!N432</f>
        <v>9964128.9299999997</v>
      </c>
      <c r="H432" s="14"/>
      <c r="I432" s="19">
        <v>18921871</v>
      </c>
      <c r="J432" s="14"/>
      <c r="K432" s="14"/>
      <c r="L432" s="14"/>
      <c r="M432" s="14"/>
      <c r="N432" s="14"/>
      <c r="O432" s="14"/>
      <c r="P432" s="14"/>
      <c r="Q432" s="13">
        <f t="shared" si="73"/>
        <v>9964128.9299999997</v>
      </c>
      <c r="R432" s="13">
        <f t="shared" si="74"/>
        <v>18921871</v>
      </c>
      <c r="S432" s="13">
        <f t="shared" si="75"/>
        <v>14442999.970000001</v>
      </c>
      <c r="T432" s="13">
        <f t="shared" si="76"/>
        <v>13730985.48</v>
      </c>
      <c r="U432" s="13">
        <f t="shared" si="77"/>
        <v>13054072.060000001</v>
      </c>
      <c r="V432" s="13">
        <f t="shared" si="78"/>
        <v>14442999.970000001</v>
      </c>
      <c r="W432" s="20">
        <f t="shared" si="79"/>
        <v>6334080.1618170207</v>
      </c>
      <c r="X432" s="21">
        <f t="shared" si="80"/>
        <v>0.43855709859265618</v>
      </c>
      <c r="Y432" s="20">
        <f t="shared" si="83"/>
        <v>9964128.9299999997</v>
      </c>
      <c r="Z432" s="22" t="s">
        <v>1</v>
      </c>
    </row>
    <row r="433" spans="1:26" x14ac:dyDescent="0.45">
      <c r="A433" s="16">
        <v>6</v>
      </c>
      <c r="B433" s="16">
        <v>19</v>
      </c>
      <c r="C433" s="25" t="s">
        <v>577</v>
      </c>
      <c r="D433" s="25" t="s">
        <v>577</v>
      </c>
      <c r="E433" s="11" t="s">
        <v>30</v>
      </c>
      <c r="F433" s="12">
        <v>1</v>
      </c>
      <c r="G433" s="14"/>
      <c r="H433" s="14"/>
      <c r="I433" s="19">
        <v>1285535</v>
      </c>
      <c r="J433" s="14"/>
      <c r="K433" s="14"/>
      <c r="L433" s="14"/>
      <c r="M433" s="14"/>
      <c r="N433" s="14"/>
      <c r="O433" s="14"/>
      <c r="P433" s="14"/>
      <c r="Q433" s="13">
        <f t="shared" si="73"/>
        <v>1285535</v>
      </c>
      <c r="R433" s="13">
        <f t="shared" si="74"/>
        <v>1285535</v>
      </c>
      <c r="S433" s="13">
        <f t="shared" si="75"/>
        <v>1285535</v>
      </c>
      <c r="T433" s="13">
        <f t="shared" si="76"/>
        <v>1285535</v>
      </c>
      <c r="U433" s="13">
        <f t="shared" si="77"/>
        <v>1285535</v>
      </c>
      <c r="V433" s="13">
        <f t="shared" si="78"/>
        <v>1285535</v>
      </c>
      <c r="W433" s="13"/>
      <c r="X433" s="21"/>
      <c r="Y433" s="20">
        <f t="shared" ref="Y433:Y436" si="84">+R433</f>
        <v>1285535</v>
      </c>
      <c r="Z433" s="22" t="s">
        <v>54</v>
      </c>
    </row>
    <row r="434" spans="1:26" x14ac:dyDescent="0.45">
      <c r="A434" s="16">
        <v>7</v>
      </c>
      <c r="B434" s="16">
        <v>19</v>
      </c>
      <c r="C434" s="25" t="s">
        <v>578</v>
      </c>
      <c r="D434" s="25" t="s">
        <v>578</v>
      </c>
      <c r="E434" s="11" t="s">
        <v>30</v>
      </c>
      <c r="F434" s="12">
        <v>1</v>
      </c>
      <c r="G434" s="14"/>
      <c r="H434" s="14"/>
      <c r="I434" s="19">
        <v>1301330</v>
      </c>
      <c r="J434" s="14"/>
      <c r="K434" s="14"/>
      <c r="L434" s="14"/>
      <c r="M434" s="14"/>
      <c r="N434" s="14"/>
      <c r="O434" s="14"/>
      <c r="P434" s="14"/>
      <c r="Q434" s="13">
        <f t="shared" si="73"/>
        <v>1301330</v>
      </c>
      <c r="R434" s="13">
        <f t="shared" si="74"/>
        <v>1301330</v>
      </c>
      <c r="S434" s="13">
        <f t="shared" si="75"/>
        <v>1301330</v>
      </c>
      <c r="T434" s="13">
        <f t="shared" si="76"/>
        <v>1301330</v>
      </c>
      <c r="U434" s="13">
        <f t="shared" si="77"/>
        <v>1301330</v>
      </c>
      <c r="V434" s="13">
        <f t="shared" si="78"/>
        <v>1301330</v>
      </c>
      <c r="W434" s="13"/>
      <c r="X434" s="21"/>
      <c r="Y434" s="20">
        <f t="shared" si="84"/>
        <v>1301330</v>
      </c>
      <c r="Z434" s="22" t="s">
        <v>54</v>
      </c>
    </row>
    <row r="435" spans="1:26" ht="91.15" x14ac:dyDescent="0.45">
      <c r="A435" s="16">
        <v>8</v>
      </c>
      <c r="B435" s="16">
        <v>19</v>
      </c>
      <c r="C435" s="25" t="s">
        <v>579</v>
      </c>
      <c r="D435" s="25" t="s">
        <v>580</v>
      </c>
      <c r="E435" s="11" t="s">
        <v>30</v>
      </c>
      <c r="F435" s="12">
        <v>1</v>
      </c>
      <c r="G435" s="14"/>
      <c r="H435" s="14"/>
      <c r="I435" s="19">
        <v>27533424</v>
      </c>
      <c r="J435" s="14"/>
      <c r="K435" s="14"/>
      <c r="L435" s="14"/>
      <c r="M435" s="14"/>
      <c r="N435" s="14"/>
      <c r="O435" s="14"/>
      <c r="P435" s="14"/>
      <c r="Q435" s="13">
        <f t="shared" si="73"/>
        <v>27533424</v>
      </c>
      <c r="R435" s="13">
        <f t="shared" si="74"/>
        <v>27533424</v>
      </c>
      <c r="S435" s="13">
        <f t="shared" si="75"/>
        <v>27533424</v>
      </c>
      <c r="T435" s="13">
        <f t="shared" si="76"/>
        <v>27533424</v>
      </c>
      <c r="U435" s="13">
        <f t="shared" si="77"/>
        <v>27533424</v>
      </c>
      <c r="V435" s="13">
        <f t="shared" si="78"/>
        <v>27533424</v>
      </c>
      <c r="W435" s="13"/>
      <c r="X435" s="21"/>
      <c r="Y435" s="20">
        <f t="shared" si="84"/>
        <v>27533424</v>
      </c>
      <c r="Z435" s="22" t="s">
        <v>54</v>
      </c>
    </row>
    <row r="436" spans="1:26" x14ac:dyDescent="0.45">
      <c r="A436" s="42">
        <v>9</v>
      </c>
      <c r="B436" s="42">
        <v>19</v>
      </c>
      <c r="C436" s="28" t="s">
        <v>581</v>
      </c>
      <c r="D436" s="28" t="s">
        <v>581</v>
      </c>
      <c r="E436" s="11" t="s">
        <v>30</v>
      </c>
      <c r="F436" s="12">
        <v>1</v>
      </c>
      <c r="G436" s="14"/>
      <c r="H436" s="14"/>
      <c r="I436" s="19">
        <v>3200000</v>
      </c>
      <c r="J436" s="14"/>
      <c r="K436" s="14"/>
      <c r="L436" s="14"/>
      <c r="M436" s="14"/>
      <c r="N436" s="14"/>
      <c r="O436" s="14"/>
      <c r="P436" s="14"/>
      <c r="Q436" s="13">
        <f t="shared" si="73"/>
        <v>3200000</v>
      </c>
      <c r="R436" s="13">
        <f t="shared" si="74"/>
        <v>3200000</v>
      </c>
      <c r="S436" s="13">
        <f t="shared" si="75"/>
        <v>3200000</v>
      </c>
      <c r="T436" s="13">
        <f t="shared" si="76"/>
        <v>3200000</v>
      </c>
      <c r="U436" s="13">
        <f t="shared" si="77"/>
        <v>3200000</v>
      </c>
      <c r="V436" s="13">
        <f t="shared" si="78"/>
        <v>3200000</v>
      </c>
      <c r="W436" s="13"/>
      <c r="X436" s="21"/>
      <c r="Y436" s="20">
        <f t="shared" si="84"/>
        <v>3200000</v>
      </c>
      <c r="Z436" s="22" t="s">
        <v>54</v>
      </c>
    </row>
  </sheetData>
  <autoFilter ref="A1:Z436" xr:uid="{BE47F444-B1F3-4BFC-AF04-75622422E697}">
    <filterColumn colId="0" showButton="0"/>
    <filterColumn colId="1" showButton="0"/>
    <filterColumn colId="2" showButton="0"/>
  </autoFilter>
  <mergeCells count="49">
    <mergeCell ref="A426:D426"/>
    <mergeCell ref="C408:C409"/>
    <mergeCell ref="C410:C413"/>
    <mergeCell ref="C416:C417"/>
    <mergeCell ref="C418:C419"/>
    <mergeCell ref="C420:C422"/>
    <mergeCell ref="A423:D423"/>
    <mergeCell ref="A391:D391"/>
    <mergeCell ref="A395:D395"/>
    <mergeCell ref="A396:D396"/>
    <mergeCell ref="A397:D397"/>
    <mergeCell ref="A398:D398"/>
    <mergeCell ref="C400:C407"/>
    <mergeCell ref="A154:D154"/>
    <mergeCell ref="A164:D164"/>
    <mergeCell ref="A178:D178"/>
    <mergeCell ref="A291:D291"/>
    <mergeCell ref="A374:D374"/>
    <mergeCell ref="A387:D387"/>
    <mergeCell ref="A54:D54"/>
    <mergeCell ref="A64:D64"/>
    <mergeCell ref="A67:D67"/>
    <mergeCell ref="A93:D93"/>
    <mergeCell ref="A132:D132"/>
    <mergeCell ref="A149:D149"/>
    <mergeCell ref="X1:X2"/>
    <mergeCell ref="Y1:Y2"/>
    <mergeCell ref="Z1:Z2"/>
    <mergeCell ref="A2:D2"/>
    <mergeCell ref="A8:D8"/>
    <mergeCell ref="A11:D11"/>
    <mergeCell ref="R1:R2"/>
    <mergeCell ref="S1:S2"/>
    <mergeCell ref="T1:T2"/>
    <mergeCell ref="U1:U2"/>
    <mergeCell ref="V1:V2"/>
    <mergeCell ref="W1:W2"/>
    <mergeCell ref="L1:L2"/>
    <mergeCell ref="M1:M2"/>
    <mergeCell ref="N1:N2"/>
    <mergeCell ref="O1:O2"/>
    <mergeCell ref="P1:P2"/>
    <mergeCell ref="Q1:Q2"/>
    <mergeCell ref="A1:D1"/>
    <mergeCell ref="G1:G2"/>
    <mergeCell ref="H1:H2"/>
    <mergeCell ref="I1:I2"/>
    <mergeCell ref="J1:J2"/>
    <mergeCell ref="K1:K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Angulo Soledad</dc:creator>
  <cp:lastModifiedBy>Juan Camilo Angulo Soledad</cp:lastModifiedBy>
  <dcterms:created xsi:type="dcterms:W3CDTF">2026-10-02T20:06:23Z</dcterms:created>
  <dcterms:modified xsi:type="dcterms:W3CDTF">2026-10-02T20:07:32Z</dcterms:modified>
</cp:coreProperties>
</file>